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barrick/Library/CloudStorage/Box-Box/LTEE/Projects/LTEE Methods - JoVE/02 Revised Submission - May 2023/"/>
    </mc:Choice>
  </mc:AlternateContent>
  <xr:revisionPtr revIDLastSave="0" documentId="13_ncr:1_{A6256AAF-E054-714E-9837-49649B07857C}" xr6:coauthVersionLast="47" xr6:coauthVersionMax="47" xr10:uidLastSave="{00000000-0000-0000-0000-000000000000}"/>
  <bookViews>
    <workbookView xWindow="2460" yWindow="2500" windowWidth="27740" windowHeight="18860" xr2:uid="{D59D613D-0FD1-4980-B2C2-12FEC9A3C83B}"/>
  </bookViews>
  <sheets>
    <sheet name="blank" sheetId="5" r:id="rId1"/>
    <sheet name="diagram" sheetId="6" r:id="rId2"/>
    <sheet name="1-day competition example" sheetId="4" r:id="rId3"/>
    <sheet name="3-day competition example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6" i="2" l="1"/>
  <c r="L66" i="2" s="1"/>
  <c r="K65" i="2"/>
  <c r="L65" i="2" s="1"/>
  <c r="K64" i="2"/>
  <c r="L64" i="2" s="1"/>
  <c r="K63" i="2"/>
  <c r="L63" i="2" s="1"/>
  <c r="K62" i="2"/>
  <c r="L62" i="2" s="1"/>
  <c r="K61" i="2"/>
  <c r="L61" i="2" s="1"/>
  <c r="K60" i="2"/>
  <c r="L60" i="2" s="1"/>
  <c r="K59" i="2"/>
  <c r="L59" i="2" s="1"/>
  <c r="K58" i="2"/>
  <c r="L58" i="2" s="1"/>
  <c r="K57" i="2"/>
  <c r="L57" i="2" s="1"/>
  <c r="K54" i="2"/>
  <c r="L54" i="2" s="1"/>
  <c r="K53" i="2"/>
  <c r="L53" i="2" s="1"/>
  <c r="K52" i="2"/>
  <c r="L52" i="2" s="1"/>
  <c r="K51" i="2"/>
  <c r="L51" i="2" s="1"/>
  <c r="K50" i="2"/>
  <c r="L50" i="2" s="1"/>
  <c r="K49" i="2"/>
  <c r="L49" i="2" s="1"/>
  <c r="K48" i="2"/>
  <c r="L48" i="2" s="1"/>
  <c r="K47" i="2"/>
  <c r="L47" i="2" s="1"/>
  <c r="K46" i="2"/>
  <c r="L46" i="2" s="1"/>
  <c r="K45" i="2"/>
  <c r="L45" i="2" s="1"/>
  <c r="K42" i="2"/>
  <c r="L42" i="2" s="1"/>
  <c r="K41" i="2"/>
  <c r="L41" i="2" s="1"/>
  <c r="K40" i="2"/>
  <c r="L40" i="2" s="1"/>
  <c r="K39" i="2"/>
  <c r="L39" i="2" s="1"/>
  <c r="K38" i="2"/>
  <c r="L38" i="2" s="1"/>
  <c r="K37" i="2"/>
  <c r="L37" i="2" s="1"/>
  <c r="L36" i="2"/>
  <c r="K36" i="2"/>
  <c r="K35" i="2"/>
  <c r="L35" i="2" s="1"/>
  <c r="K34" i="2"/>
  <c r="L34" i="2" s="1"/>
  <c r="K33" i="2"/>
  <c r="L33" i="2" s="1"/>
  <c r="K30" i="2"/>
  <c r="L30" i="2" s="1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66" i="4"/>
  <c r="L66" i="4" s="1"/>
  <c r="K65" i="4"/>
  <c r="L65" i="4" s="1"/>
  <c r="K64" i="4"/>
  <c r="L64" i="4" s="1"/>
  <c r="K63" i="4"/>
  <c r="L63" i="4" s="1"/>
  <c r="K62" i="4"/>
  <c r="L62" i="4" s="1"/>
  <c r="K61" i="4"/>
  <c r="L61" i="4" s="1"/>
  <c r="K60" i="4"/>
  <c r="L60" i="4" s="1"/>
  <c r="K59" i="4"/>
  <c r="L59" i="4" s="1"/>
  <c r="K58" i="4"/>
  <c r="L58" i="4" s="1"/>
  <c r="K57" i="4"/>
  <c r="L57" i="4" s="1"/>
  <c r="K54" i="4"/>
  <c r="L54" i="4" s="1"/>
  <c r="L53" i="4"/>
  <c r="K53" i="4"/>
  <c r="K52" i="4"/>
  <c r="L52" i="4" s="1"/>
  <c r="L51" i="4"/>
  <c r="K51" i="4"/>
  <c r="K50" i="4"/>
  <c r="L50" i="4" s="1"/>
  <c r="K49" i="4"/>
  <c r="L49" i="4" s="1"/>
  <c r="L48" i="4"/>
  <c r="K48" i="4"/>
  <c r="K47" i="4"/>
  <c r="L47" i="4" s="1"/>
  <c r="L46" i="4"/>
  <c r="K46" i="4"/>
  <c r="K45" i="4"/>
  <c r="L45" i="4" s="1"/>
  <c r="L42" i="4"/>
  <c r="K42" i="4"/>
  <c r="K41" i="4"/>
  <c r="L41" i="4" s="1"/>
  <c r="L40" i="4"/>
  <c r="K40" i="4"/>
  <c r="K39" i="4"/>
  <c r="L39" i="4" s="1"/>
  <c r="K38" i="4"/>
  <c r="L38" i="4" s="1"/>
  <c r="L37" i="4"/>
  <c r="K37" i="4"/>
  <c r="K36" i="4"/>
  <c r="L36" i="4" s="1"/>
  <c r="L35" i="4"/>
  <c r="K35" i="4"/>
  <c r="K34" i="4"/>
  <c r="L34" i="4" s="1"/>
  <c r="K33" i="4"/>
  <c r="L33" i="4" s="1"/>
  <c r="K30" i="4"/>
  <c r="L30" i="4" s="1"/>
  <c r="K29" i="4"/>
  <c r="L29" i="4" s="1"/>
  <c r="K28" i="4"/>
  <c r="L28" i="4" s="1"/>
  <c r="K27" i="4"/>
  <c r="L27" i="4" s="1"/>
  <c r="K26" i="4"/>
  <c r="L26" i="4" s="1"/>
  <c r="K25" i="4"/>
  <c r="L25" i="4" s="1"/>
  <c r="K24" i="4"/>
  <c r="L24" i="4" s="1"/>
  <c r="K23" i="4"/>
  <c r="L23" i="4" s="1"/>
  <c r="K22" i="4"/>
  <c r="L22" i="4" s="1"/>
  <c r="K21" i="4"/>
  <c r="L21" i="4" s="1"/>
  <c r="K18" i="4"/>
  <c r="L18" i="4" s="1"/>
  <c r="K17" i="4"/>
  <c r="L17" i="4" s="1"/>
  <c r="K16" i="4"/>
  <c r="L16" i="4" s="1"/>
  <c r="L15" i="4"/>
  <c r="K15" i="4"/>
  <c r="L14" i="4"/>
  <c r="K14" i="4"/>
  <c r="K13" i="4"/>
  <c r="L13" i="4" s="1"/>
  <c r="K12" i="4"/>
  <c r="L12" i="4" s="1"/>
  <c r="K11" i="4"/>
  <c r="L11" i="4" s="1"/>
  <c r="K10" i="4"/>
  <c r="L10" i="4" s="1"/>
  <c r="L9" i="4"/>
  <c r="K9" i="4"/>
  <c r="K66" i="5"/>
  <c r="L66" i="5" s="1"/>
  <c r="K65" i="5"/>
  <c r="L65" i="5" s="1"/>
  <c r="K64" i="5"/>
  <c r="L64" i="5" s="1"/>
  <c r="K63" i="5"/>
  <c r="L63" i="5" s="1"/>
  <c r="K62" i="5"/>
  <c r="L62" i="5" s="1"/>
  <c r="K61" i="5"/>
  <c r="L61" i="5" s="1"/>
  <c r="K60" i="5"/>
  <c r="L60" i="5" s="1"/>
  <c r="K59" i="5"/>
  <c r="L59" i="5" s="1"/>
  <c r="K58" i="5"/>
  <c r="L58" i="5" s="1"/>
  <c r="K57" i="5"/>
  <c r="L57" i="5" s="1"/>
  <c r="K54" i="5"/>
  <c r="L54" i="5" s="1"/>
  <c r="K53" i="5"/>
  <c r="L53" i="5" s="1"/>
  <c r="K52" i="5"/>
  <c r="L52" i="5" s="1"/>
  <c r="K51" i="5"/>
  <c r="L51" i="5" s="1"/>
  <c r="K50" i="5"/>
  <c r="L50" i="5" s="1"/>
  <c r="K49" i="5"/>
  <c r="L49" i="5" s="1"/>
  <c r="K48" i="5"/>
  <c r="L48" i="5" s="1"/>
  <c r="K47" i="5"/>
  <c r="L47" i="5" s="1"/>
  <c r="K46" i="5"/>
  <c r="L46" i="5" s="1"/>
  <c r="K45" i="5"/>
  <c r="L45" i="5" s="1"/>
  <c r="K42" i="5"/>
  <c r="L42" i="5" s="1"/>
  <c r="K41" i="5"/>
  <c r="L41" i="5" s="1"/>
  <c r="K40" i="5"/>
  <c r="L40" i="5" s="1"/>
  <c r="K39" i="5"/>
  <c r="L39" i="5" s="1"/>
  <c r="K38" i="5"/>
  <c r="L38" i="5" s="1"/>
  <c r="K37" i="5"/>
  <c r="L37" i="5" s="1"/>
  <c r="K36" i="5"/>
  <c r="L36" i="5" s="1"/>
  <c r="K35" i="5"/>
  <c r="L35" i="5" s="1"/>
  <c r="K34" i="5"/>
  <c r="L34" i="5" s="1"/>
  <c r="K33" i="5"/>
  <c r="L33" i="5" s="1"/>
  <c r="K30" i="5"/>
  <c r="L30" i="5" s="1"/>
  <c r="K29" i="5"/>
  <c r="L29" i="5" s="1"/>
  <c r="K28" i="5"/>
  <c r="L28" i="5" s="1"/>
  <c r="K27" i="5"/>
  <c r="L27" i="5" s="1"/>
  <c r="K26" i="5"/>
  <c r="L26" i="5" s="1"/>
  <c r="K25" i="5"/>
  <c r="L25" i="5" s="1"/>
  <c r="K24" i="5"/>
  <c r="L24" i="5" s="1"/>
  <c r="K23" i="5"/>
  <c r="L23" i="5" s="1"/>
  <c r="K22" i="5"/>
  <c r="L22" i="5" s="1"/>
  <c r="K21" i="5"/>
  <c r="L21" i="5" s="1"/>
  <c r="K18" i="5"/>
  <c r="L18" i="5" s="1"/>
  <c r="K17" i="5"/>
  <c r="L17" i="5" s="1"/>
  <c r="K16" i="5"/>
  <c r="L16" i="5" s="1"/>
  <c r="K15" i="5"/>
  <c r="L15" i="5" s="1"/>
  <c r="O8" i="4"/>
  <c r="K14" i="5"/>
  <c r="L14" i="5" s="1"/>
  <c r="K13" i="5"/>
  <c r="L13" i="5" s="1"/>
  <c r="K12" i="5"/>
  <c r="L12" i="5" s="1"/>
  <c r="K11" i="5"/>
  <c r="L11" i="5" s="1"/>
  <c r="K10" i="5"/>
  <c r="L10" i="5" s="1"/>
  <c r="P9" i="5"/>
  <c r="O9" i="5"/>
  <c r="K9" i="5"/>
  <c r="P8" i="5"/>
  <c r="O8" i="5"/>
  <c r="P9" i="4"/>
  <c r="O9" i="4"/>
  <c r="P8" i="4"/>
  <c r="P9" i="2"/>
  <c r="O9" i="2"/>
  <c r="P8" i="2"/>
  <c r="O8" i="2"/>
  <c r="Q9" i="5" l="1"/>
  <c r="R9" i="5" s="1"/>
  <c r="L9" i="5"/>
  <c r="Q8" i="5" s="1"/>
  <c r="Q9" i="4"/>
  <c r="S9" i="4" s="1"/>
  <c r="Q8" i="4"/>
  <c r="Q8" i="2"/>
  <c r="Q9" i="2"/>
  <c r="S9" i="5" l="1"/>
  <c r="S8" i="5"/>
  <c r="R8" i="5"/>
  <c r="R9" i="4"/>
  <c r="S8" i="4"/>
  <c r="R8" i="4"/>
  <c r="R9" i="2"/>
  <c r="S9" i="2"/>
  <c r="S8" i="2"/>
  <c r="R8" i="2"/>
</calcChain>
</file>

<file path=xl/sharedStrings.xml><?xml version="1.0" encoding="utf-8"?>
<sst xmlns="http://schemas.openxmlformats.org/spreadsheetml/2006/main" count="211" uniqueCount="44">
  <si>
    <t>How to use this spreadsheet:</t>
  </si>
  <si>
    <t>2. Fill in count data in Box B</t>
  </si>
  <si>
    <t>3. Box C outputs relative fitness</t>
  </si>
  <si>
    <t>Box A: Protocol Parameters</t>
  </si>
  <si>
    <t>Box B: Competition Counts</t>
  </si>
  <si>
    <t>Box C: Calculated Results</t>
  </si>
  <si>
    <t>Competitor 1 (C1) Reference</t>
  </si>
  <si>
    <t>Replicate</t>
  </si>
  <si>
    <t>C1 Initial Count</t>
  </si>
  <si>
    <t>C2 Initial Count</t>
  </si>
  <si>
    <t>C1 Final Count</t>
  </si>
  <si>
    <t>C2 Final Count</t>
  </si>
  <si>
    <t>C1 to C2 Rel Fitness</t>
  </si>
  <si>
    <t>C2 to C1 Rel Fitness</t>
  </si>
  <si>
    <t>Relative Fitness</t>
  </si>
  <si>
    <t>Reference (C1)</t>
  </si>
  <si>
    <t>Test (C2)</t>
  </si>
  <si>
    <t>Mean</t>
  </si>
  <si>
    <t>-95% CL</t>
  </si>
  <si>
    <t>+95% CL</t>
  </si>
  <si>
    <t>Competitor 2 (C2) Test</t>
  </si>
  <si>
    <t>Test (C2) to Reference (C1)</t>
  </si>
  <si>
    <t>X</t>
  </si>
  <si>
    <t>Reference (C1) to Test (C2)</t>
  </si>
  <si>
    <t>µl</t>
  </si>
  <si>
    <t>Key</t>
  </si>
  <si>
    <t>User-Entered Values</t>
  </si>
  <si>
    <t>Calculated Values</t>
  </si>
  <si>
    <t>Fixed Values</t>
  </si>
  <si>
    <t>Transfer Dilution</t>
  </si>
  <si>
    <t>Number of Transfers</t>
  </si>
  <si>
    <t>Initial Plating Dilution</t>
  </si>
  <si>
    <t>Final Plating Dilution</t>
  </si>
  <si>
    <t>Initial Plating Volume</t>
  </si>
  <si>
    <t>Final Plating Volume</t>
  </si>
  <si>
    <t>REL8604</t>
  </si>
  <si>
    <t>&lt;C1 name&gt;</t>
  </si>
  <si>
    <t>&lt;C2 name&gt;</t>
  </si>
  <si>
    <t>REL606</t>
  </si>
  <si>
    <t>REL860</t>
  </si>
  <si>
    <t>REL8597</t>
  </si>
  <si>
    <t>See the "diagram" sheet for an image explaining the parameters</t>
  </si>
  <si>
    <t>This diagram of a competition experiment shows how to interpret the parameters input into the calculation worksheet</t>
  </si>
  <si>
    <t>1. Fill in competition parameters in Box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</si>
</sst>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6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thin">
        <color theme="0" tint="-0.14999847407452621"/>
      </bottom>
      <diagonal/>
    </border>
    <border>
      <left/>
      <right/>
      <top style="medium">
        <color theme="1"/>
      </top>
      <bottom style="thin">
        <color theme="0" tint="-0.14999847407452621"/>
      </bottom>
      <diagonal/>
    </border>
    <border>
      <left/>
      <right style="medium">
        <color theme="1"/>
      </right>
      <top style="medium">
        <color theme="1"/>
      </top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/>
      <diagonal/>
    </border>
    <border>
      <left style="thin">
        <color theme="0" tint="-0.14999847407452621"/>
      </left>
      <right style="medium">
        <color indexed="64"/>
      </right>
      <top style="thin">
        <color theme="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1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0" tint="-0.14999847407452621"/>
      </bottom>
      <diagonal/>
    </border>
    <border>
      <left style="medium">
        <color theme="1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theme="1"/>
      </left>
      <right style="medium">
        <color theme="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1"/>
      </top>
      <bottom/>
      <diagonal/>
    </border>
    <border>
      <left style="medium">
        <color indexed="64"/>
      </left>
      <right style="thin">
        <color theme="0" tint="-0.14999847407452621"/>
      </right>
      <top/>
      <bottom style="thin">
        <color theme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4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165" fontId="1" fillId="4" borderId="12" xfId="0" applyNumberFormat="1" applyFont="1" applyFill="1" applyBorder="1"/>
    <xf numFmtId="165" fontId="1" fillId="4" borderId="13" xfId="0" applyNumberFormat="1" applyFont="1" applyFill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9" xfId="0" applyFont="1" applyBorder="1"/>
    <xf numFmtId="0" fontId="1" fillId="3" borderId="20" xfId="0" applyFont="1" applyFill="1" applyBorder="1"/>
    <xf numFmtId="0" fontId="1" fillId="4" borderId="20" xfId="0" applyFont="1" applyFill="1" applyBorder="1"/>
    <xf numFmtId="0" fontId="1" fillId="0" borderId="22" xfId="0" applyFont="1" applyBorder="1"/>
    <xf numFmtId="0" fontId="1" fillId="0" borderId="27" xfId="0" applyFont="1" applyBorder="1"/>
    <xf numFmtId="0" fontId="1" fillId="0" borderId="28" xfId="0" applyFont="1" applyBorder="1"/>
    <xf numFmtId="0" fontId="4" fillId="0" borderId="29" xfId="0" applyFont="1" applyBorder="1" applyAlignment="1">
      <alignment horizontal="center"/>
    </xf>
    <xf numFmtId="0" fontId="1" fillId="0" borderId="30" xfId="0" applyFont="1" applyBorder="1"/>
    <xf numFmtId="0" fontId="4" fillId="0" borderId="31" xfId="0" applyFont="1" applyBorder="1" applyAlignment="1">
      <alignment horizontal="center"/>
    </xf>
    <xf numFmtId="0" fontId="1" fillId="0" borderId="32" xfId="0" applyFont="1" applyBorder="1"/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33" xfId="0" applyFont="1" applyBorder="1"/>
    <xf numFmtId="0" fontId="4" fillId="0" borderId="23" xfId="0" applyFont="1" applyBorder="1" applyAlignment="1">
      <alignment horizontal="center"/>
    </xf>
    <xf numFmtId="0" fontId="1" fillId="3" borderId="12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" fillId="3" borderId="34" xfId="0" applyFont="1" applyFill="1" applyBorder="1" applyProtection="1">
      <protection locked="0"/>
    </xf>
    <xf numFmtId="0" fontId="1" fillId="3" borderId="21" xfId="0" applyFont="1" applyFill="1" applyBorder="1"/>
    <xf numFmtId="0" fontId="1" fillId="3" borderId="12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1" fillId="3" borderId="34" xfId="0" applyFont="1" applyFill="1" applyBorder="1"/>
    <xf numFmtId="0" fontId="0" fillId="5" borderId="0" xfId="0" applyFill="1"/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3" borderId="5" xfId="0" applyFont="1" applyFill="1" applyBorder="1" applyAlignment="1" applyProtection="1">
      <alignment horizontal="center" wrapText="1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40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2">
    <cellStyle name="Normal" xfId="0" builtinId="0"/>
    <cellStyle name="標準 2" xfId="1" xr:uid="{411E27CB-22C8-4546-BD6F-856BB2F0CB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1</xdr:row>
      <xdr:rowOff>165101</xdr:rowOff>
    </xdr:from>
    <xdr:to>
      <xdr:col>10</xdr:col>
      <xdr:colOff>1193800</xdr:colOff>
      <xdr:row>28</xdr:row>
      <xdr:rowOff>171649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47F856-D4D8-EE68-A5E5-7ABD428BA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393701"/>
          <a:ext cx="9309100" cy="5492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B6C47-1515-784D-B324-346667E2EED1}">
  <dimension ref="B2:U66"/>
  <sheetViews>
    <sheetView tabSelected="1" zoomScaleNormal="100" workbookViewId="0">
      <selection activeCell="B4" sqref="B4"/>
    </sheetView>
  </sheetViews>
  <sheetFormatPr baseColWidth="10" defaultColWidth="10.83203125" defaultRowHeight="18" x14ac:dyDescent="0.2"/>
  <cols>
    <col min="1" max="1" width="2.5" style="1" customWidth="1"/>
    <col min="2" max="2" width="35.5" style="1" customWidth="1"/>
    <col min="3" max="3" width="11" style="1" customWidth="1"/>
    <col min="4" max="4" width="11.5" style="1" customWidth="1"/>
    <col min="5" max="5" width="7.6640625" style="1" customWidth="1"/>
    <col min="6" max="6" width="11.6640625" style="1" customWidth="1"/>
    <col min="7" max="9" width="10.83203125" style="1"/>
    <col min="10" max="10" width="10.6640625" style="1" customWidth="1"/>
    <col min="11" max="11" width="13.5" style="1" customWidth="1"/>
    <col min="12" max="12" width="13.33203125" style="1" customWidth="1"/>
    <col min="13" max="13" width="7.83203125" style="1" customWidth="1"/>
    <col min="14" max="14" width="35.1640625" style="1" customWidth="1"/>
    <col min="15" max="15" width="18" style="1" customWidth="1"/>
    <col min="16" max="16" width="17.83203125" style="1" customWidth="1"/>
    <col min="17" max="17" width="13.1640625" style="1" customWidth="1"/>
    <col min="18" max="18" width="12" style="1" customWidth="1"/>
    <col min="19" max="19" width="12.6640625" style="1" customWidth="1"/>
    <col min="20" max="16384" width="10.83203125" style="1"/>
  </cols>
  <sheetData>
    <row r="2" spans="2:21" x14ac:dyDescent="0.2">
      <c r="B2" s="1" t="s">
        <v>0</v>
      </c>
      <c r="F2" s="1" t="s">
        <v>41</v>
      </c>
    </row>
    <row r="3" spans="2:21" ht="16" customHeight="1" x14ac:dyDescent="0.2"/>
    <row r="4" spans="2:21" x14ac:dyDescent="0.2">
      <c r="B4" s="1" t="s">
        <v>43</v>
      </c>
      <c r="F4" s="1" t="s">
        <v>1</v>
      </c>
      <c r="N4" s="1" t="s">
        <v>2</v>
      </c>
    </row>
    <row r="5" spans="2:21" ht="19" thickBot="1" x14ac:dyDescent="0.25"/>
    <row r="6" spans="2:21" x14ac:dyDescent="0.2">
      <c r="B6" s="50" t="s">
        <v>3</v>
      </c>
      <c r="C6" s="51"/>
      <c r="D6" s="52"/>
      <c r="F6" s="53" t="s">
        <v>4</v>
      </c>
      <c r="G6" s="54"/>
      <c r="H6" s="54"/>
      <c r="I6" s="54"/>
      <c r="J6" s="54"/>
      <c r="K6" s="54"/>
      <c r="L6" s="55"/>
      <c r="N6" s="56" t="s">
        <v>5</v>
      </c>
      <c r="O6" s="57"/>
      <c r="P6" s="57"/>
      <c r="Q6" s="57"/>
      <c r="R6" s="57"/>
      <c r="S6" s="58"/>
      <c r="T6" s="2"/>
      <c r="U6" s="2"/>
    </row>
    <row r="7" spans="2:21" ht="18" customHeight="1" x14ac:dyDescent="0.2">
      <c r="B7" s="23" t="s">
        <v>6</v>
      </c>
      <c r="C7" s="59" t="s">
        <v>36</v>
      </c>
      <c r="D7" s="60"/>
      <c r="F7" s="46" t="s">
        <v>7</v>
      </c>
      <c r="G7" s="48" t="s">
        <v>8</v>
      </c>
      <c r="H7" s="48" t="s">
        <v>9</v>
      </c>
      <c r="I7" s="48" t="s">
        <v>10</v>
      </c>
      <c r="J7" s="48" t="s">
        <v>11</v>
      </c>
      <c r="K7" s="48" t="s">
        <v>12</v>
      </c>
      <c r="L7" s="44" t="s">
        <v>13</v>
      </c>
      <c r="N7" s="4" t="s">
        <v>14</v>
      </c>
      <c r="O7" s="5" t="s">
        <v>15</v>
      </c>
      <c r="P7" s="5" t="s">
        <v>16</v>
      </c>
      <c r="Q7" s="6" t="s">
        <v>17</v>
      </c>
      <c r="R7" s="7" t="s">
        <v>18</v>
      </c>
      <c r="S7" s="8" t="s">
        <v>19</v>
      </c>
    </row>
    <row r="8" spans="2:21" x14ac:dyDescent="0.2">
      <c r="B8" s="23" t="s">
        <v>20</v>
      </c>
      <c r="C8" s="61" t="s">
        <v>37</v>
      </c>
      <c r="D8" s="60"/>
      <c r="F8" s="47"/>
      <c r="G8" s="49"/>
      <c r="H8" s="49"/>
      <c r="I8" s="49"/>
      <c r="J8" s="49"/>
      <c r="K8" s="49"/>
      <c r="L8" s="45"/>
      <c r="N8" s="3" t="s">
        <v>21</v>
      </c>
      <c r="O8" s="9" t="str">
        <f>IF(C7&lt;&gt;"",C7,"")</f>
        <v>&lt;C1 name&gt;</v>
      </c>
      <c r="P8" s="9" t="str">
        <f>IF(C8&lt;&gt;"",C8, "")</f>
        <v>&lt;C2 name&gt;</v>
      </c>
      <c r="Q8" s="10" t="e">
        <f>IF(AVERAGE(L9:L18,L21:L30,L45:L54,L33:L42,L57:L66)&lt;&gt;"",AVERAGE(L9:L18,L21:L30,L45:L54,L33:L42,L57:L66),"")</f>
        <v>#DIV/0!</v>
      </c>
      <c r="R8" s="10" t="e">
        <f>IF(Q8&lt;&gt;"",Q8-_xlfn.STDEV.S(L9:L18,L21:L30,L33:L42,L45:L54,L57:L66)*_xlfn.T.INV(0.975, COUNT(L9:L18,L21:L30,L33:L42,L45:L54,L57:L66)-1)/SQRT(COUNT(L9:L18,L21:L30,L33:L42,L45:L54,L57:L66)),"")</f>
        <v>#DIV/0!</v>
      </c>
      <c r="S8" s="11" t="e">
        <f>IF(Q8&lt;&gt;"",Q8+_xlfn.STDEV.S(L9:L18,L21:L30,L33:L42,L45:L54,L57:L66)*_xlfn.T.INV(0.975, COUNT(L9:L18,L21:L30,L33:L42,L45:L54,L57:L66)-1)/SQRT(COUNT(L9:L18,L21:L30,L33:L42,L45:L54,L57:L66)),"")</f>
        <v>#DIV/0!</v>
      </c>
    </row>
    <row r="9" spans="2:21" ht="19" thickBot="1" x14ac:dyDescent="0.25">
      <c r="B9" s="24" t="s">
        <v>29</v>
      </c>
      <c r="C9" s="35">
        <v>100</v>
      </c>
      <c r="D9" s="25" t="s">
        <v>22</v>
      </c>
      <c r="F9" s="28">
        <v>1</v>
      </c>
      <c r="G9" s="33"/>
      <c r="H9" s="33"/>
      <c r="I9" s="33"/>
      <c r="J9" s="33"/>
      <c r="K9" s="12" t="str">
        <f t="shared" ref="K9:K14" si="0">IF(AND(G9&lt;&gt;"",H9&lt;&gt;"",I9&lt;&gt;"",J9&lt;&gt;"", G9, H9, I9, J9),(LN(I9*(($C$9^($C$10))*$C$13/$C$14)/(G9*$C$11/$C$12))/LN(J9*(($C$9^($C$10))*$C$13/$C$14)/(H9*$C$11/$C$12))),"")</f>
        <v/>
      </c>
      <c r="L9" s="13" t="str">
        <f t="shared" ref="L9:L14" si="1">IF(K9&lt;&gt;"",1/K9,"")</f>
        <v/>
      </c>
      <c r="N9" s="14" t="s">
        <v>23</v>
      </c>
      <c r="O9" s="15" t="str">
        <f>IF(C8&lt;&gt;"",C8, "")</f>
        <v>&lt;C2 name&gt;</v>
      </c>
      <c r="P9" s="15" t="str">
        <f>IF(C7&lt;&gt;"",C7, "")</f>
        <v>&lt;C1 name&gt;</v>
      </c>
      <c r="Q9" s="16" t="e">
        <f>IF(AVERAGE(K9:K18,K21:K30,K33:K42,K45:K54,K57:K66) &lt;&gt; "", AVERAGE(K9:K18,K21:K30,K33:K42,K45:K54,K57:K66), "")</f>
        <v>#DIV/0!</v>
      </c>
      <c r="R9" s="16" t="e">
        <f>IF(Q9&lt;&gt;"", Q9-_xlfn.STDEV.S(K9:K18,K21:K30,K33:K42,K45:K54,K57:K66)*_xlfn.T.INV(0.975, COUNT(K9:K18,K21:K30,K33:K42,K45:K54,K57:K66)-1)/SQRT(COUNT(K9:K18,K21:K30,K33:K42,K45:K54,K57:K66)),"")</f>
        <v>#DIV/0!</v>
      </c>
      <c r="S9" s="17" t="e">
        <f>IF(Q9&lt;&gt;"", Q9+_xlfn.STDEV.S(K9:K18,K21:K30,K33:K42,K45:K54,K57:K66)*_xlfn.T.INV(0.975, COUNT(K9:K18,K21:K30,K33:K42,K45:K54,K57:K66)-1)/SQRT(COUNT(K9:K18,K21:K30,K33:K42,K45:K54,K57:K66)),"")</f>
        <v>#DIV/0!</v>
      </c>
    </row>
    <row r="10" spans="2:21" x14ac:dyDescent="0.2">
      <c r="B10" s="26" t="s">
        <v>30</v>
      </c>
      <c r="C10" s="36">
        <v>1</v>
      </c>
      <c r="D10" s="27"/>
      <c r="E10" s="18"/>
      <c r="F10" s="23">
        <v>2</v>
      </c>
      <c r="G10" s="34"/>
      <c r="H10" s="34"/>
      <c r="I10" s="34"/>
      <c r="J10" s="34"/>
      <c r="K10" s="12" t="str">
        <f t="shared" si="0"/>
        <v/>
      </c>
      <c r="L10" s="13" t="str">
        <f t="shared" si="1"/>
        <v/>
      </c>
    </row>
    <row r="11" spans="2:21" x14ac:dyDescent="0.2">
      <c r="B11" s="26" t="s">
        <v>31</v>
      </c>
      <c r="C11" s="36">
        <v>10000</v>
      </c>
      <c r="D11" s="27" t="s">
        <v>22</v>
      </c>
      <c r="E11" s="18"/>
      <c r="F11" s="23">
        <v>3</v>
      </c>
      <c r="G11" s="34"/>
      <c r="H11" s="34"/>
      <c r="I11" s="34"/>
      <c r="J11" s="34"/>
      <c r="K11" s="12" t="str">
        <f t="shared" si="0"/>
        <v/>
      </c>
      <c r="L11" s="13" t="str">
        <f t="shared" si="1"/>
        <v/>
      </c>
    </row>
    <row r="12" spans="2:21" x14ac:dyDescent="0.2">
      <c r="B12" s="23" t="s">
        <v>33</v>
      </c>
      <c r="C12" s="34">
        <v>80</v>
      </c>
      <c r="D12" s="30" t="s">
        <v>24</v>
      </c>
      <c r="E12" s="18"/>
      <c r="F12" s="23">
        <v>4</v>
      </c>
      <c r="G12" s="34"/>
      <c r="H12" s="34"/>
      <c r="I12" s="34"/>
      <c r="J12" s="34"/>
      <c r="K12" s="12" t="str">
        <f t="shared" si="0"/>
        <v/>
      </c>
      <c r="L12" s="13" t="str">
        <f t="shared" si="1"/>
        <v/>
      </c>
    </row>
    <row r="13" spans="2:21" x14ac:dyDescent="0.2">
      <c r="B13" s="28" t="s">
        <v>32</v>
      </c>
      <c r="C13" s="33">
        <v>10000</v>
      </c>
      <c r="D13" s="29" t="s">
        <v>22</v>
      </c>
      <c r="E13" s="18"/>
      <c r="F13" s="23">
        <v>5</v>
      </c>
      <c r="G13" s="34"/>
      <c r="H13" s="34"/>
      <c r="I13" s="34"/>
      <c r="J13" s="34"/>
      <c r="K13" s="12" t="str">
        <f t="shared" si="0"/>
        <v/>
      </c>
      <c r="L13" s="13" t="str">
        <f t="shared" si="1"/>
        <v/>
      </c>
    </row>
    <row r="14" spans="2:21" ht="19" thickBot="1" x14ac:dyDescent="0.25">
      <c r="B14" s="31" t="s">
        <v>34</v>
      </c>
      <c r="C14" s="37">
        <v>80</v>
      </c>
      <c r="D14" s="32" t="s">
        <v>24</v>
      </c>
      <c r="E14" s="18"/>
      <c r="F14" s="23">
        <v>6</v>
      </c>
      <c r="G14" s="34"/>
      <c r="H14" s="34"/>
      <c r="I14" s="34"/>
      <c r="J14" s="34"/>
      <c r="K14" s="12" t="str">
        <f t="shared" si="0"/>
        <v/>
      </c>
      <c r="L14" s="13" t="str">
        <f t="shared" si="1"/>
        <v/>
      </c>
    </row>
    <row r="15" spans="2:21" x14ac:dyDescent="0.2">
      <c r="F15" s="23">
        <v>7</v>
      </c>
      <c r="G15" s="34"/>
      <c r="H15" s="34"/>
      <c r="I15" s="34"/>
      <c r="J15" s="34"/>
      <c r="K15" s="12" t="str">
        <f t="shared" ref="K15:K18" si="2">IF(AND(G15&lt;&gt;"",H15&lt;&gt;"",I15&lt;&gt;"",J15&lt;&gt;"", G15, H15, I15, J15),(LN(I15*(($C$9^($C$10))*$C$13/$C$14)/(G15*$C$11/$C$12))/LN(J15*(($C$9^($C$10))*$C$13/$C$14)/(H15*$C$11/$C$12))),"")</f>
        <v/>
      </c>
      <c r="L15" s="13" t="str">
        <f t="shared" ref="L15:L18" si="3">IF(K15&lt;&gt;"",1/K15,"")</f>
        <v/>
      </c>
    </row>
    <row r="16" spans="2:21" ht="19" thickBot="1" x14ac:dyDescent="0.25">
      <c r="F16" s="23">
        <v>8</v>
      </c>
      <c r="G16" s="34"/>
      <c r="H16" s="34"/>
      <c r="I16" s="34"/>
      <c r="J16" s="34"/>
      <c r="K16" s="12" t="str">
        <f t="shared" si="2"/>
        <v/>
      </c>
      <c r="L16" s="13" t="str">
        <f t="shared" si="3"/>
        <v/>
      </c>
    </row>
    <row r="17" spans="2:12" x14ac:dyDescent="0.2">
      <c r="B17" s="19" t="s">
        <v>25</v>
      </c>
      <c r="F17" s="23">
        <v>9</v>
      </c>
      <c r="G17" s="34"/>
      <c r="H17" s="34"/>
      <c r="I17" s="34"/>
      <c r="J17" s="34"/>
      <c r="K17" s="12" t="str">
        <f t="shared" si="2"/>
        <v/>
      </c>
      <c r="L17" s="13" t="str">
        <f t="shared" si="3"/>
        <v/>
      </c>
    </row>
    <row r="18" spans="2:12" x14ac:dyDescent="0.2">
      <c r="B18" s="20" t="s">
        <v>26</v>
      </c>
      <c r="F18" s="24">
        <v>10</v>
      </c>
      <c r="G18" s="35"/>
      <c r="H18" s="35"/>
      <c r="I18" s="35"/>
      <c r="J18" s="35"/>
      <c r="K18" s="12" t="str">
        <f t="shared" si="2"/>
        <v/>
      </c>
      <c r="L18" s="13" t="str">
        <f t="shared" si="3"/>
        <v/>
      </c>
    </row>
    <row r="19" spans="2:12" ht="19" customHeight="1" x14ac:dyDescent="0.2">
      <c r="B19" s="21" t="s">
        <v>27</v>
      </c>
      <c r="F19" s="46" t="s">
        <v>7</v>
      </c>
      <c r="G19" s="48" t="s">
        <v>8</v>
      </c>
      <c r="H19" s="48" t="s">
        <v>9</v>
      </c>
      <c r="I19" s="48" t="s">
        <v>10</v>
      </c>
      <c r="J19" s="48" t="s">
        <v>11</v>
      </c>
      <c r="K19" s="48" t="s">
        <v>12</v>
      </c>
      <c r="L19" s="44" t="s">
        <v>13</v>
      </c>
    </row>
    <row r="20" spans="2:12" ht="19" customHeight="1" thickBot="1" x14ac:dyDescent="0.25">
      <c r="B20" s="22" t="s">
        <v>28</v>
      </c>
      <c r="F20" s="47"/>
      <c r="G20" s="49"/>
      <c r="H20" s="49"/>
      <c r="I20" s="49"/>
      <c r="J20" s="49"/>
      <c r="K20" s="49"/>
      <c r="L20" s="45"/>
    </row>
    <row r="21" spans="2:12" x14ac:dyDescent="0.2">
      <c r="F21" s="28">
        <v>11</v>
      </c>
      <c r="G21" s="33"/>
      <c r="H21" s="33"/>
      <c r="I21" s="33"/>
      <c r="J21" s="33"/>
      <c r="K21" s="12" t="str">
        <f t="shared" ref="K21:K30" si="4">IF(AND(G21&lt;&gt;"",H21&lt;&gt;"",I21&lt;&gt;"",J21&lt;&gt;"", G21, H21, I21, J21),(LN(I21*(($C$9^($C$10))*$C$13/$C$14)/(G21*$C$11/$C$12))/LN(J21*(($C$9^($C$10))*$C$13/$C$14)/(H21*$C$11/$C$12))),"")</f>
        <v/>
      </c>
      <c r="L21" s="13" t="str">
        <f t="shared" ref="L21:L30" si="5">IF(K21&lt;&gt;"",1/K21,"")</f>
        <v/>
      </c>
    </row>
    <row r="22" spans="2:12" x14ac:dyDescent="0.2">
      <c r="F22" s="23">
        <v>12</v>
      </c>
      <c r="G22" s="34"/>
      <c r="H22" s="34"/>
      <c r="I22" s="34"/>
      <c r="J22" s="34"/>
      <c r="K22" s="12" t="str">
        <f t="shared" si="4"/>
        <v/>
      </c>
      <c r="L22" s="13" t="str">
        <f t="shared" si="5"/>
        <v/>
      </c>
    </row>
    <row r="23" spans="2:12" x14ac:dyDescent="0.2">
      <c r="F23" s="23">
        <v>13</v>
      </c>
      <c r="G23" s="34"/>
      <c r="H23" s="34"/>
      <c r="I23" s="34"/>
      <c r="J23" s="34"/>
      <c r="K23" s="12" t="str">
        <f t="shared" si="4"/>
        <v/>
      </c>
      <c r="L23" s="13" t="str">
        <f t="shared" si="5"/>
        <v/>
      </c>
    </row>
    <row r="24" spans="2:12" x14ac:dyDescent="0.2">
      <c r="F24" s="23">
        <v>14</v>
      </c>
      <c r="G24" s="34"/>
      <c r="H24" s="34"/>
      <c r="I24" s="34"/>
      <c r="J24" s="34"/>
      <c r="K24" s="12" t="str">
        <f t="shared" si="4"/>
        <v/>
      </c>
      <c r="L24" s="13" t="str">
        <f t="shared" si="5"/>
        <v/>
      </c>
    </row>
    <row r="25" spans="2:12" x14ac:dyDescent="0.2">
      <c r="F25" s="23">
        <v>15</v>
      </c>
      <c r="G25" s="34"/>
      <c r="H25" s="34"/>
      <c r="I25" s="34"/>
      <c r="J25" s="34"/>
      <c r="K25" s="12" t="str">
        <f t="shared" si="4"/>
        <v/>
      </c>
      <c r="L25" s="13" t="str">
        <f t="shared" si="5"/>
        <v/>
      </c>
    </row>
    <row r="26" spans="2:12" x14ac:dyDescent="0.2">
      <c r="F26" s="23">
        <v>16</v>
      </c>
      <c r="G26" s="34"/>
      <c r="H26" s="34"/>
      <c r="I26" s="34"/>
      <c r="J26" s="34"/>
      <c r="K26" s="12" t="str">
        <f t="shared" si="4"/>
        <v/>
      </c>
      <c r="L26" s="13" t="str">
        <f t="shared" si="5"/>
        <v/>
      </c>
    </row>
    <row r="27" spans="2:12" x14ac:dyDescent="0.2">
      <c r="F27" s="23">
        <v>17</v>
      </c>
      <c r="G27" s="34"/>
      <c r="H27" s="34"/>
      <c r="I27" s="34"/>
      <c r="J27" s="34"/>
      <c r="K27" s="12" t="str">
        <f t="shared" si="4"/>
        <v/>
      </c>
      <c r="L27" s="13" t="str">
        <f t="shared" si="5"/>
        <v/>
      </c>
    </row>
    <row r="28" spans="2:12" x14ac:dyDescent="0.2">
      <c r="F28" s="23">
        <v>18</v>
      </c>
      <c r="G28" s="34"/>
      <c r="H28" s="34"/>
      <c r="I28" s="34"/>
      <c r="J28" s="34"/>
      <c r="K28" s="12" t="str">
        <f t="shared" si="4"/>
        <v/>
      </c>
      <c r="L28" s="13" t="str">
        <f t="shared" si="5"/>
        <v/>
      </c>
    </row>
    <row r="29" spans="2:12" x14ac:dyDescent="0.2">
      <c r="F29" s="23">
        <v>19</v>
      </c>
      <c r="G29" s="34"/>
      <c r="H29" s="34"/>
      <c r="I29" s="34"/>
      <c r="J29" s="34"/>
      <c r="K29" s="12" t="str">
        <f t="shared" si="4"/>
        <v/>
      </c>
      <c r="L29" s="13" t="str">
        <f t="shared" si="5"/>
        <v/>
      </c>
    </row>
    <row r="30" spans="2:12" x14ac:dyDescent="0.2">
      <c r="F30" s="24">
        <v>20</v>
      </c>
      <c r="G30" s="35"/>
      <c r="H30" s="35"/>
      <c r="I30" s="35"/>
      <c r="J30" s="35"/>
      <c r="K30" s="12" t="str">
        <f t="shared" si="4"/>
        <v/>
      </c>
      <c r="L30" s="13" t="str">
        <f t="shared" si="5"/>
        <v/>
      </c>
    </row>
    <row r="31" spans="2:12" ht="19" customHeight="1" x14ac:dyDescent="0.2">
      <c r="F31" s="46" t="s">
        <v>7</v>
      </c>
      <c r="G31" s="48" t="s">
        <v>8</v>
      </c>
      <c r="H31" s="48" t="s">
        <v>9</v>
      </c>
      <c r="I31" s="48" t="s">
        <v>10</v>
      </c>
      <c r="J31" s="48" t="s">
        <v>11</v>
      </c>
      <c r="K31" s="48" t="s">
        <v>12</v>
      </c>
      <c r="L31" s="44" t="s">
        <v>13</v>
      </c>
    </row>
    <row r="32" spans="2:12" ht="19" customHeight="1" x14ac:dyDescent="0.2">
      <c r="F32" s="47"/>
      <c r="G32" s="49"/>
      <c r="H32" s="49"/>
      <c r="I32" s="49"/>
      <c r="J32" s="49"/>
      <c r="K32" s="49"/>
      <c r="L32" s="45"/>
    </row>
    <row r="33" spans="6:12" x14ac:dyDescent="0.2">
      <c r="F33" s="28">
        <v>21</v>
      </c>
      <c r="G33" s="33"/>
      <c r="H33" s="33"/>
      <c r="I33" s="33"/>
      <c r="J33" s="33"/>
      <c r="K33" s="12" t="str">
        <f t="shared" ref="K33:K42" si="6">IF(AND(G33&lt;&gt;"",H33&lt;&gt;"",I33&lt;&gt;"",J33&lt;&gt;"", G33, H33, I33, J33),(LN(I33*(($C$9^($C$10))*$C$13/$C$14)/(G33*$C$11/$C$12))/LN(J33*(($C$9^($C$10))*$C$13/$C$14)/(H33*$C$11/$C$12))),"")</f>
        <v/>
      </c>
      <c r="L33" s="13" t="str">
        <f t="shared" ref="L33:L42" si="7">IF(K33&lt;&gt;"",1/K33,"")</f>
        <v/>
      </c>
    </row>
    <row r="34" spans="6:12" x14ac:dyDescent="0.2">
      <c r="F34" s="23">
        <v>22</v>
      </c>
      <c r="G34" s="34"/>
      <c r="H34" s="34"/>
      <c r="I34" s="34"/>
      <c r="J34" s="34"/>
      <c r="K34" s="12" t="str">
        <f t="shared" si="6"/>
        <v/>
      </c>
      <c r="L34" s="13" t="str">
        <f t="shared" si="7"/>
        <v/>
      </c>
    </row>
    <row r="35" spans="6:12" x14ac:dyDescent="0.2">
      <c r="F35" s="23">
        <v>23</v>
      </c>
      <c r="G35" s="34"/>
      <c r="H35" s="34"/>
      <c r="I35" s="34"/>
      <c r="J35" s="34"/>
      <c r="K35" s="12" t="str">
        <f t="shared" si="6"/>
        <v/>
      </c>
      <c r="L35" s="13" t="str">
        <f t="shared" si="7"/>
        <v/>
      </c>
    </row>
    <row r="36" spans="6:12" x14ac:dyDescent="0.2">
      <c r="F36" s="23">
        <v>24</v>
      </c>
      <c r="G36" s="34"/>
      <c r="H36" s="34"/>
      <c r="I36" s="34"/>
      <c r="J36" s="34"/>
      <c r="K36" s="12" t="str">
        <f t="shared" si="6"/>
        <v/>
      </c>
      <c r="L36" s="13" t="str">
        <f t="shared" si="7"/>
        <v/>
      </c>
    </row>
    <row r="37" spans="6:12" x14ac:dyDescent="0.2">
      <c r="F37" s="23">
        <v>25</v>
      </c>
      <c r="G37" s="34"/>
      <c r="H37" s="34"/>
      <c r="I37" s="34"/>
      <c r="J37" s="34"/>
      <c r="K37" s="12" t="str">
        <f t="shared" si="6"/>
        <v/>
      </c>
      <c r="L37" s="13" t="str">
        <f t="shared" si="7"/>
        <v/>
      </c>
    </row>
    <row r="38" spans="6:12" x14ac:dyDescent="0.2">
      <c r="F38" s="23">
        <v>26</v>
      </c>
      <c r="G38" s="34"/>
      <c r="H38" s="34"/>
      <c r="I38" s="34"/>
      <c r="J38" s="34"/>
      <c r="K38" s="12" t="str">
        <f t="shared" si="6"/>
        <v/>
      </c>
      <c r="L38" s="13" t="str">
        <f t="shared" si="7"/>
        <v/>
      </c>
    </row>
    <row r="39" spans="6:12" x14ac:dyDescent="0.2">
      <c r="F39" s="23">
        <v>27</v>
      </c>
      <c r="G39" s="34"/>
      <c r="H39" s="34"/>
      <c r="I39" s="34"/>
      <c r="J39" s="34"/>
      <c r="K39" s="12" t="str">
        <f t="shared" si="6"/>
        <v/>
      </c>
      <c r="L39" s="13" t="str">
        <f t="shared" si="7"/>
        <v/>
      </c>
    </row>
    <row r="40" spans="6:12" x14ac:dyDescent="0.2">
      <c r="F40" s="23">
        <v>28</v>
      </c>
      <c r="G40" s="34"/>
      <c r="H40" s="34"/>
      <c r="I40" s="34"/>
      <c r="J40" s="34"/>
      <c r="K40" s="12" t="str">
        <f t="shared" si="6"/>
        <v/>
      </c>
      <c r="L40" s="13" t="str">
        <f t="shared" si="7"/>
        <v/>
      </c>
    </row>
    <row r="41" spans="6:12" x14ac:dyDescent="0.2">
      <c r="F41" s="23">
        <v>29</v>
      </c>
      <c r="G41" s="34"/>
      <c r="H41" s="34"/>
      <c r="I41" s="34"/>
      <c r="J41" s="34"/>
      <c r="K41" s="12" t="str">
        <f t="shared" si="6"/>
        <v/>
      </c>
      <c r="L41" s="13" t="str">
        <f t="shared" si="7"/>
        <v/>
      </c>
    </row>
    <row r="42" spans="6:12" x14ac:dyDescent="0.2">
      <c r="F42" s="24">
        <v>30</v>
      </c>
      <c r="G42" s="35"/>
      <c r="H42" s="35"/>
      <c r="I42" s="35"/>
      <c r="J42" s="35"/>
      <c r="K42" s="12" t="str">
        <f t="shared" si="6"/>
        <v/>
      </c>
      <c r="L42" s="13" t="str">
        <f t="shared" si="7"/>
        <v/>
      </c>
    </row>
    <row r="43" spans="6:12" ht="19" customHeight="1" x14ac:dyDescent="0.2">
      <c r="F43" s="46" t="s">
        <v>7</v>
      </c>
      <c r="G43" s="48" t="s">
        <v>8</v>
      </c>
      <c r="H43" s="48" t="s">
        <v>9</v>
      </c>
      <c r="I43" s="48" t="s">
        <v>10</v>
      </c>
      <c r="J43" s="48" t="s">
        <v>11</v>
      </c>
      <c r="K43" s="48" t="s">
        <v>12</v>
      </c>
      <c r="L43" s="44" t="s">
        <v>13</v>
      </c>
    </row>
    <row r="44" spans="6:12" ht="19" customHeight="1" x14ac:dyDescent="0.2">
      <c r="F44" s="47"/>
      <c r="G44" s="49"/>
      <c r="H44" s="49"/>
      <c r="I44" s="49"/>
      <c r="J44" s="49"/>
      <c r="K44" s="49"/>
      <c r="L44" s="45"/>
    </row>
    <row r="45" spans="6:12" x14ac:dyDescent="0.2">
      <c r="F45" s="28">
        <v>31</v>
      </c>
      <c r="G45" s="33"/>
      <c r="H45" s="33"/>
      <c r="I45" s="33"/>
      <c r="J45" s="33"/>
      <c r="K45" s="12" t="str">
        <f t="shared" ref="K45:K54" si="8">IF(AND(G45&lt;&gt;"",H45&lt;&gt;"",I45&lt;&gt;"",J45&lt;&gt;"", G45, H45, I45, J45),(LN(I45*(($C$9^($C$10))*$C$13/$C$14)/(G45*$C$11/$C$12))/LN(J45*(($C$9^($C$10))*$C$13/$C$14)/(H45*$C$11/$C$12))),"")</f>
        <v/>
      </c>
      <c r="L45" s="13" t="str">
        <f t="shared" ref="L45:L54" si="9">IF(K45&lt;&gt;"",1/K45,"")</f>
        <v/>
      </c>
    </row>
    <row r="46" spans="6:12" x14ac:dyDescent="0.2">
      <c r="F46" s="23">
        <v>32</v>
      </c>
      <c r="G46" s="34"/>
      <c r="H46" s="34"/>
      <c r="I46" s="34"/>
      <c r="J46" s="34"/>
      <c r="K46" s="12" t="str">
        <f t="shared" si="8"/>
        <v/>
      </c>
      <c r="L46" s="13" t="str">
        <f t="shared" si="9"/>
        <v/>
      </c>
    </row>
    <row r="47" spans="6:12" x14ac:dyDescent="0.2">
      <c r="F47" s="23">
        <v>33</v>
      </c>
      <c r="G47" s="34"/>
      <c r="H47" s="34"/>
      <c r="I47" s="34"/>
      <c r="J47" s="34"/>
      <c r="K47" s="12" t="str">
        <f t="shared" si="8"/>
        <v/>
      </c>
      <c r="L47" s="13" t="str">
        <f t="shared" si="9"/>
        <v/>
      </c>
    </row>
    <row r="48" spans="6:12" x14ac:dyDescent="0.2">
      <c r="F48" s="23">
        <v>34</v>
      </c>
      <c r="G48" s="34"/>
      <c r="H48" s="34"/>
      <c r="I48" s="34"/>
      <c r="J48" s="34"/>
      <c r="K48" s="12" t="str">
        <f t="shared" si="8"/>
        <v/>
      </c>
      <c r="L48" s="13" t="str">
        <f t="shared" si="9"/>
        <v/>
      </c>
    </row>
    <row r="49" spans="6:12" x14ac:dyDescent="0.2">
      <c r="F49" s="23">
        <v>35</v>
      </c>
      <c r="G49" s="34"/>
      <c r="H49" s="34"/>
      <c r="I49" s="34"/>
      <c r="J49" s="34"/>
      <c r="K49" s="12" t="str">
        <f t="shared" si="8"/>
        <v/>
      </c>
      <c r="L49" s="13" t="str">
        <f t="shared" si="9"/>
        <v/>
      </c>
    </row>
    <row r="50" spans="6:12" x14ac:dyDescent="0.2">
      <c r="F50" s="23">
        <v>36</v>
      </c>
      <c r="G50" s="34"/>
      <c r="H50" s="34"/>
      <c r="I50" s="34"/>
      <c r="J50" s="34"/>
      <c r="K50" s="12" t="str">
        <f t="shared" si="8"/>
        <v/>
      </c>
      <c r="L50" s="13" t="str">
        <f t="shared" si="9"/>
        <v/>
      </c>
    </row>
    <row r="51" spans="6:12" x14ac:dyDescent="0.2">
      <c r="F51" s="23">
        <v>37</v>
      </c>
      <c r="G51" s="34"/>
      <c r="H51" s="34"/>
      <c r="I51" s="34"/>
      <c r="J51" s="34"/>
      <c r="K51" s="12" t="str">
        <f t="shared" si="8"/>
        <v/>
      </c>
      <c r="L51" s="13" t="str">
        <f t="shared" si="9"/>
        <v/>
      </c>
    </row>
    <row r="52" spans="6:12" x14ac:dyDescent="0.2">
      <c r="F52" s="23">
        <v>38</v>
      </c>
      <c r="G52" s="34"/>
      <c r="H52" s="34"/>
      <c r="I52" s="34"/>
      <c r="J52" s="34"/>
      <c r="K52" s="12" t="str">
        <f t="shared" si="8"/>
        <v/>
      </c>
      <c r="L52" s="13" t="str">
        <f t="shared" si="9"/>
        <v/>
      </c>
    </row>
    <row r="53" spans="6:12" x14ac:dyDescent="0.2">
      <c r="F53" s="23">
        <v>39</v>
      </c>
      <c r="G53" s="34"/>
      <c r="H53" s="34"/>
      <c r="I53" s="34"/>
      <c r="J53" s="34"/>
      <c r="K53" s="12" t="str">
        <f t="shared" si="8"/>
        <v/>
      </c>
      <c r="L53" s="13" t="str">
        <f t="shared" si="9"/>
        <v/>
      </c>
    </row>
    <row r="54" spans="6:12" x14ac:dyDescent="0.2">
      <c r="F54" s="24">
        <v>40</v>
      </c>
      <c r="G54" s="35"/>
      <c r="H54" s="35"/>
      <c r="I54" s="35"/>
      <c r="J54" s="35"/>
      <c r="K54" s="12" t="str">
        <f t="shared" si="8"/>
        <v/>
      </c>
      <c r="L54" s="13" t="str">
        <f t="shared" si="9"/>
        <v/>
      </c>
    </row>
    <row r="55" spans="6:12" ht="19" customHeight="1" x14ac:dyDescent="0.2">
      <c r="F55" s="46" t="s">
        <v>7</v>
      </c>
      <c r="G55" s="48" t="s">
        <v>8</v>
      </c>
      <c r="H55" s="48" t="s">
        <v>9</v>
      </c>
      <c r="I55" s="48" t="s">
        <v>10</v>
      </c>
      <c r="J55" s="48" t="s">
        <v>11</v>
      </c>
      <c r="K55" s="48" t="s">
        <v>12</v>
      </c>
      <c r="L55" s="44" t="s">
        <v>13</v>
      </c>
    </row>
    <row r="56" spans="6:12" ht="19" customHeight="1" x14ac:dyDescent="0.2">
      <c r="F56" s="47"/>
      <c r="G56" s="49"/>
      <c r="H56" s="49"/>
      <c r="I56" s="49"/>
      <c r="J56" s="49"/>
      <c r="K56" s="49"/>
      <c r="L56" s="45"/>
    </row>
    <row r="57" spans="6:12" x14ac:dyDescent="0.2">
      <c r="F57" s="28">
        <v>41</v>
      </c>
      <c r="G57" s="33"/>
      <c r="H57" s="33"/>
      <c r="I57" s="33"/>
      <c r="J57" s="33"/>
      <c r="K57" s="12" t="str">
        <f t="shared" ref="K57:K66" si="10">IF(AND(G57&lt;&gt;"",H57&lt;&gt;"",I57&lt;&gt;"",J57&lt;&gt;"", G57, H57, I57, J57),(LN(I57*(($C$9^($C$10))*$C$13/$C$14)/(G57*$C$11/$C$12))/LN(J57*(($C$9^($C$10))*$C$13/$C$14)/(H57*$C$11/$C$12))),"")</f>
        <v/>
      </c>
      <c r="L57" s="13" t="str">
        <f t="shared" ref="L57:L66" si="11">IF(K57&lt;&gt;"",1/K57,"")</f>
        <v/>
      </c>
    </row>
    <row r="58" spans="6:12" x14ac:dyDescent="0.2">
      <c r="F58" s="23">
        <v>42</v>
      </c>
      <c r="G58" s="34"/>
      <c r="H58" s="34"/>
      <c r="I58" s="34"/>
      <c r="J58" s="34"/>
      <c r="K58" s="12" t="str">
        <f t="shared" si="10"/>
        <v/>
      </c>
      <c r="L58" s="13" t="str">
        <f t="shared" si="11"/>
        <v/>
      </c>
    </row>
    <row r="59" spans="6:12" x14ac:dyDescent="0.2">
      <c r="F59" s="23">
        <v>43</v>
      </c>
      <c r="G59" s="34"/>
      <c r="H59" s="34"/>
      <c r="I59" s="34"/>
      <c r="J59" s="34"/>
      <c r="K59" s="12" t="str">
        <f t="shared" si="10"/>
        <v/>
      </c>
      <c r="L59" s="13" t="str">
        <f t="shared" si="11"/>
        <v/>
      </c>
    </row>
    <row r="60" spans="6:12" x14ac:dyDescent="0.2">
      <c r="F60" s="23">
        <v>44</v>
      </c>
      <c r="G60" s="34"/>
      <c r="H60" s="34"/>
      <c r="I60" s="34"/>
      <c r="J60" s="34"/>
      <c r="K60" s="12" t="str">
        <f t="shared" si="10"/>
        <v/>
      </c>
      <c r="L60" s="13" t="str">
        <f t="shared" si="11"/>
        <v/>
      </c>
    </row>
    <row r="61" spans="6:12" x14ac:dyDescent="0.2">
      <c r="F61" s="23">
        <v>45</v>
      </c>
      <c r="G61" s="34"/>
      <c r="H61" s="34"/>
      <c r="I61" s="34"/>
      <c r="J61" s="34"/>
      <c r="K61" s="12" t="str">
        <f t="shared" si="10"/>
        <v/>
      </c>
      <c r="L61" s="13" t="str">
        <f t="shared" si="11"/>
        <v/>
      </c>
    </row>
    <row r="62" spans="6:12" x14ac:dyDescent="0.2">
      <c r="F62" s="23">
        <v>46</v>
      </c>
      <c r="G62" s="34"/>
      <c r="H62" s="34"/>
      <c r="I62" s="34"/>
      <c r="J62" s="34"/>
      <c r="K62" s="12" t="str">
        <f t="shared" si="10"/>
        <v/>
      </c>
      <c r="L62" s="13" t="str">
        <f t="shared" si="11"/>
        <v/>
      </c>
    </row>
    <row r="63" spans="6:12" x14ac:dyDescent="0.2">
      <c r="F63" s="23">
        <v>47</v>
      </c>
      <c r="G63" s="34"/>
      <c r="H63" s="34"/>
      <c r="I63" s="34"/>
      <c r="J63" s="34"/>
      <c r="K63" s="12" t="str">
        <f t="shared" si="10"/>
        <v/>
      </c>
      <c r="L63" s="13" t="str">
        <f t="shared" si="11"/>
        <v/>
      </c>
    </row>
    <row r="64" spans="6:12" x14ac:dyDescent="0.2">
      <c r="F64" s="23">
        <v>48</v>
      </c>
      <c r="G64" s="34"/>
      <c r="H64" s="34"/>
      <c r="I64" s="34"/>
      <c r="J64" s="34"/>
      <c r="K64" s="12" t="str">
        <f t="shared" si="10"/>
        <v/>
      </c>
      <c r="L64" s="13" t="str">
        <f t="shared" si="11"/>
        <v/>
      </c>
    </row>
    <row r="65" spans="6:12" x14ac:dyDescent="0.2">
      <c r="F65" s="23">
        <v>49</v>
      </c>
      <c r="G65" s="34"/>
      <c r="H65" s="34"/>
      <c r="I65" s="34"/>
      <c r="J65" s="34"/>
      <c r="K65" s="12" t="str">
        <f t="shared" si="10"/>
        <v/>
      </c>
      <c r="L65" s="13" t="str">
        <f t="shared" si="11"/>
        <v/>
      </c>
    </row>
    <row r="66" spans="6:12" ht="19" thickBot="1" x14ac:dyDescent="0.25">
      <c r="F66" s="31">
        <v>50</v>
      </c>
      <c r="G66" s="37"/>
      <c r="H66" s="37"/>
      <c r="I66" s="37"/>
      <c r="J66" s="37"/>
      <c r="K66" s="12" t="str">
        <f t="shared" si="10"/>
        <v/>
      </c>
      <c r="L66" s="13" t="str">
        <f t="shared" si="11"/>
        <v/>
      </c>
    </row>
  </sheetData>
  <sheetProtection sheet="1" objects="1" scenarios="1"/>
  <mergeCells count="40">
    <mergeCell ref="B6:D6"/>
    <mergeCell ref="F6:L6"/>
    <mergeCell ref="N6:S6"/>
    <mergeCell ref="C7:D7"/>
    <mergeCell ref="F7:F8"/>
    <mergeCell ref="G7:G8"/>
    <mergeCell ref="H7:H8"/>
    <mergeCell ref="I7:I8"/>
    <mergeCell ref="J7:J8"/>
    <mergeCell ref="K7:K8"/>
    <mergeCell ref="L7:L8"/>
    <mergeCell ref="C8:D8"/>
    <mergeCell ref="F19:F20"/>
    <mergeCell ref="G19:G20"/>
    <mergeCell ref="H19:H20"/>
    <mergeCell ref="I19:I20"/>
    <mergeCell ref="J19:J20"/>
    <mergeCell ref="K19:K20"/>
    <mergeCell ref="L19:L20"/>
    <mergeCell ref="L31:L32"/>
    <mergeCell ref="F43:F44"/>
    <mergeCell ref="G43:G44"/>
    <mergeCell ref="H43:H44"/>
    <mergeCell ref="I43:I44"/>
    <mergeCell ref="J43:J44"/>
    <mergeCell ref="K43:K44"/>
    <mergeCell ref="L43:L44"/>
    <mergeCell ref="F31:F32"/>
    <mergeCell ref="G31:G32"/>
    <mergeCell ref="H31:H32"/>
    <mergeCell ref="I31:I32"/>
    <mergeCell ref="J31:J32"/>
    <mergeCell ref="K31:K32"/>
    <mergeCell ref="L55:L56"/>
    <mergeCell ref="F55:F56"/>
    <mergeCell ref="G55:G56"/>
    <mergeCell ref="H55:H56"/>
    <mergeCell ref="I55:I56"/>
    <mergeCell ref="J55:J56"/>
    <mergeCell ref="K55:K5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17CB-3536-3844-9CFF-6C306D78A8EB}">
  <dimension ref="A1:K30"/>
  <sheetViews>
    <sheetView zoomScaleNormal="100" workbookViewId="0">
      <selection activeCell="I35" sqref="I34:I35"/>
    </sheetView>
  </sheetViews>
  <sheetFormatPr baseColWidth="10" defaultRowHeight="16" x14ac:dyDescent="0.2"/>
  <cols>
    <col min="11" max="11" width="17" customWidth="1"/>
    <col min="12" max="12" width="13" customWidth="1"/>
  </cols>
  <sheetData>
    <row r="1" spans="1:11" ht="18" x14ac:dyDescent="0.2">
      <c r="A1" s="1" t="s">
        <v>42</v>
      </c>
    </row>
    <row r="2" spans="1:1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2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x14ac:dyDescent="0.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x14ac:dyDescent="0.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680C8-3AF8-F643-873A-D6D80453CDE4}">
  <dimension ref="B2:U66"/>
  <sheetViews>
    <sheetView zoomScaleNormal="100" workbookViewId="0">
      <selection activeCell="B5" sqref="B5"/>
    </sheetView>
  </sheetViews>
  <sheetFormatPr baseColWidth="10" defaultColWidth="10.83203125" defaultRowHeight="18" x14ac:dyDescent="0.2"/>
  <cols>
    <col min="1" max="1" width="2.5" style="1" customWidth="1"/>
    <col min="2" max="2" width="35.5" style="1" customWidth="1"/>
    <col min="3" max="3" width="11" style="1" customWidth="1"/>
    <col min="4" max="4" width="11.5" style="1" customWidth="1"/>
    <col min="5" max="5" width="7.6640625" style="1" customWidth="1"/>
    <col min="6" max="6" width="11.6640625" style="1" customWidth="1"/>
    <col min="7" max="9" width="10.83203125" style="1"/>
    <col min="10" max="10" width="10.6640625" style="1" customWidth="1"/>
    <col min="11" max="11" width="13.5" style="1" customWidth="1"/>
    <col min="12" max="12" width="13.33203125" style="1" customWidth="1"/>
    <col min="13" max="13" width="7.83203125" style="1" customWidth="1"/>
    <col min="14" max="14" width="35.1640625" style="1" customWidth="1"/>
    <col min="15" max="15" width="18" style="1" customWidth="1"/>
    <col min="16" max="16" width="17.83203125" style="1" customWidth="1"/>
    <col min="17" max="17" width="13.1640625" style="1" customWidth="1"/>
    <col min="18" max="18" width="12" style="1" customWidth="1"/>
    <col min="19" max="19" width="12.6640625" style="1" customWidth="1"/>
    <col min="20" max="16384" width="10.83203125" style="1"/>
  </cols>
  <sheetData>
    <row r="2" spans="2:21" x14ac:dyDescent="0.2">
      <c r="B2" s="1" t="s">
        <v>0</v>
      </c>
      <c r="F2" s="1" t="s">
        <v>41</v>
      </c>
    </row>
    <row r="3" spans="2:21" ht="16" customHeight="1" x14ac:dyDescent="0.2"/>
    <row r="4" spans="2:21" x14ac:dyDescent="0.2">
      <c r="B4" s="1" t="s">
        <v>43</v>
      </c>
      <c r="F4" s="1" t="s">
        <v>1</v>
      </c>
      <c r="N4" s="1" t="s">
        <v>2</v>
      </c>
    </row>
    <row r="5" spans="2:21" ht="19" thickBot="1" x14ac:dyDescent="0.25"/>
    <row r="6" spans="2:21" x14ac:dyDescent="0.2">
      <c r="B6" s="50" t="s">
        <v>3</v>
      </c>
      <c r="C6" s="51"/>
      <c r="D6" s="52"/>
      <c r="F6" s="53" t="s">
        <v>4</v>
      </c>
      <c r="G6" s="54"/>
      <c r="H6" s="54"/>
      <c r="I6" s="54"/>
      <c r="J6" s="54"/>
      <c r="K6" s="54"/>
      <c r="L6" s="55"/>
      <c r="N6" s="56" t="s">
        <v>5</v>
      </c>
      <c r="O6" s="57"/>
      <c r="P6" s="57"/>
      <c r="Q6" s="57"/>
      <c r="R6" s="57"/>
      <c r="S6" s="58"/>
      <c r="T6" s="2"/>
      <c r="U6" s="2"/>
    </row>
    <row r="7" spans="2:21" ht="18" customHeight="1" x14ac:dyDescent="0.2">
      <c r="B7" s="23" t="s">
        <v>6</v>
      </c>
      <c r="C7" s="62" t="s">
        <v>38</v>
      </c>
      <c r="D7" s="63"/>
      <c r="F7" s="46" t="s">
        <v>7</v>
      </c>
      <c r="G7" s="48" t="s">
        <v>8</v>
      </c>
      <c r="H7" s="48" t="s">
        <v>9</v>
      </c>
      <c r="I7" s="48" t="s">
        <v>10</v>
      </c>
      <c r="J7" s="48" t="s">
        <v>11</v>
      </c>
      <c r="K7" s="48" t="s">
        <v>12</v>
      </c>
      <c r="L7" s="44" t="s">
        <v>13</v>
      </c>
      <c r="N7" s="4" t="s">
        <v>14</v>
      </c>
      <c r="O7" s="5" t="s">
        <v>15</v>
      </c>
      <c r="P7" s="5" t="s">
        <v>16</v>
      </c>
      <c r="Q7" s="6" t="s">
        <v>17</v>
      </c>
      <c r="R7" s="7" t="s">
        <v>18</v>
      </c>
      <c r="S7" s="8" t="s">
        <v>19</v>
      </c>
    </row>
    <row r="8" spans="2:21" x14ac:dyDescent="0.2">
      <c r="B8" s="23" t="s">
        <v>20</v>
      </c>
      <c r="C8" s="64" t="s">
        <v>39</v>
      </c>
      <c r="D8" s="65"/>
      <c r="F8" s="47"/>
      <c r="G8" s="49"/>
      <c r="H8" s="49"/>
      <c r="I8" s="49"/>
      <c r="J8" s="49"/>
      <c r="K8" s="49"/>
      <c r="L8" s="45"/>
      <c r="N8" s="3" t="s">
        <v>21</v>
      </c>
      <c r="O8" s="9" t="str">
        <f>IF(C7&lt;&gt;"",C7,"")</f>
        <v>REL606</v>
      </c>
      <c r="P8" s="9" t="str">
        <f>IF(C8&lt;&gt;"",C8, "")</f>
        <v>REL860</v>
      </c>
      <c r="Q8" s="10">
        <f>IF(AVERAGE(L9:L18,L21:L30,L45:L54,L33:L42,L57:L66)&lt;&gt;"",AVERAGE(L9:L18,L21:L30,L45:L54,L33:L42,L57:L66),"")</f>
        <v>1.6114501795990099</v>
      </c>
      <c r="R8" s="10">
        <f>IF(Q8&lt;&gt;"",Q8-_xlfn.STDEV.S(L9:L18,L21:L30,L33:L42,L45:L54,L57:L66)*_xlfn.T.INV(0.975, COUNT(L9:L18,L21:L30,L33:L42,L45:L54,L57:L66)-1)/SQRT(COUNT(L9:L18,L21:L30,L33:L42,L45:L54,L57:L66)),"")</f>
        <v>1.4928092226145602</v>
      </c>
      <c r="S8" s="11">
        <f>IF(Q8&lt;&gt;"",Q8+_xlfn.STDEV.S(L9:L18,L21:L30,L33:L42,L45:L54,L57:L66)*_xlfn.T.INV(0.975, COUNT(L9:L18,L21:L30,L33:L42,L45:L54,L57:L66)-1)/SQRT(COUNT(L9:L18,L21:L30,L33:L42,L45:L54,L57:L66)),"")</f>
        <v>1.7300911365834597</v>
      </c>
    </row>
    <row r="9" spans="2:21" ht="19" thickBot="1" x14ac:dyDescent="0.25">
      <c r="B9" s="24" t="s">
        <v>29</v>
      </c>
      <c r="C9" s="38">
        <v>100</v>
      </c>
      <c r="D9" s="25" t="s">
        <v>22</v>
      </c>
      <c r="F9" s="28">
        <v>1</v>
      </c>
      <c r="G9" s="39">
        <v>295</v>
      </c>
      <c r="H9" s="39">
        <v>116</v>
      </c>
      <c r="I9" s="39">
        <v>66</v>
      </c>
      <c r="J9" s="39">
        <v>289</v>
      </c>
      <c r="K9" s="12">
        <f t="shared" ref="K9:K18" si="0">IF(AND(G9&lt;&gt;"",H9&lt;&gt;"",I9&lt;&gt;"",J9&lt;&gt;"", G9, H9, I9, J9),(LN(I9*(($C$9^($C$10))*$C$13/$C$14)/(G9*$C$11/$C$12))/LN(J9*(($C$9^($C$10))*$C$13/$C$14)/(H9*$C$11/$C$12))),"")</f>
        <v>0.56321960994587417</v>
      </c>
      <c r="L9" s="13">
        <f t="shared" ref="L9:L18" si="1">IF(K9&lt;&gt;"",1/K9,"")</f>
        <v>1.7755063608245116</v>
      </c>
      <c r="N9" s="14" t="s">
        <v>23</v>
      </c>
      <c r="O9" s="15" t="str">
        <f>IF(C8&lt;&gt;"",C8, "")</f>
        <v>REL860</v>
      </c>
      <c r="P9" s="15" t="str">
        <f>IF(C7&lt;&gt;"",C7, "")</f>
        <v>REL606</v>
      </c>
      <c r="Q9" s="16">
        <f>IF(AVERAGE(K9:K18,K21:K30,K33:K42,K45:K54,K57:K66) &lt;&gt; "", AVERAGE(K9:K18,K21:K30,K33:K42,K45:K54,K57:K66), "")</f>
        <v>0.62310657244123357</v>
      </c>
      <c r="R9" s="16">
        <f>IF(Q9&lt;&gt;"", Q9-_xlfn.STDEV.S(K9:K18,K21:K30,K33:K42,K45:K54,K57:K66)*_xlfn.T.INV(0.975, COUNT(K9:K18,K21:K30,K33:K42,K45:K54,K57:K66)-1)/SQRT(COUNT(K9:K18,K21:K30,K33:K42,K45:K54,K57:K66)),"")</f>
        <v>0.57730132204894613</v>
      </c>
      <c r="S9" s="17">
        <f>IF(Q9&lt;&gt;"", Q9+_xlfn.STDEV.S(K9:K18,K21:K30,K33:K42,K45:K54,K57:K66)*_xlfn.T.INV(0.975, COUNT(K9:K18,K21:K30,K33:K42,K45:K54,K57:K66)-1)/SQRT(COUNT(K9:K18,K21:K30,K33:K42,K45:K54,K57:K66)),"")</f>
        <v>0.66891182283352102</v>
      </c>
    </row>
    <row r="10" spans="2:21" x14ac:dyDescent="0.2">
      <c r="B10" s="26" t="s">
        <v>30</v>
      </c>
      <c r="C10" s="40">
        <v>1</v>
      </c>
      <c r="D10" s="27"/>
      <c r="E10" s="18"/>
      <c r="F10" s="23">
        <v>2</v>
      </c>
      <c r="G10" s="41">
        <v>253</v>
      </c>
      <c r="H10" s="41">
        <v>120</v>
      </c>
      <c r="I10" s="41">
        <v>105</v>
      </c>
      <c r="J10" s="41">
        <v>320</v>
      </c>
      <c r="K10" s="12">
        <f t="shared" si="0"/>
        <v>0.66697841417706882</v>
      </c>
      <c r="L10" s="13">
        <f t="shared" si="1"/>
        <v>1.4992988959527571</v>
      </c>
    </row>
    <row r="11" spans="2:21" x14ac:dyDescent="0.2">
      <c r="B11" s="26" t="s">
        <v>31</v>
      </c>
      <c r="C11" s="40">
        <v>10000</v>
      </c>
      <c r="D11" s="27" t="s">
        <v>22</v>
      </c>
      <c r="E11" s="18"/>
      <c r="F11" s="23">
        <v>3</v>
      </c>
      <c r="G11" s="41">
        <v>280</v>
      </c>
      <c r="H11" s="41">
        <v>118</v>
      </c>
      <c r="I11" s="41">
        <v>87</v>
      </c>
      <c r="J11" s="41">
        <v>292</v>
      </c>
      <c r="K11" s="12">
        <f t="shared" si="0"/>
        <v>0.6235056172755119</v>
      </c>
      <c r="L11" s="13">
        <f t="shared" si="1"/>
        <v>1.6038347888021103</v>
      </c>
    </row>
    <row r="12" spans="2:21" x14ac:dyDescent="0.2">
      <c r="B12" s="23" t="s">
        <v>33</v>
      </c>
      <c r="C12" s="41">
        <v>80</v>
      </c>
      <c r="D12" s="30" t="s">
        <v>24</v>
      </c>
      <c r="E12" s="18"/>
      <c r="F12" s="23">
        <v>4</v>
      </c>
      <c r="G12" s="41">
        <v>234</v>
      </c>
      <c r="H12" s="41">
        <v>83</v>
      </c>
      <c r="I12" s="41">
        <v>81</v>
      </c>
      <c r="J12" s="41">
        <v>276</v>
      </c>
      <c r="K12" s="12">
        <f t="shared" si="0"/>
        <v>0.61037760570078758</v>
      </c>
      <c r="L12" s="13">
        <f t="shared" si="1"/>
        <v>1.6383300937980492</v>
      </c>
    </row>
    <row r="13" spans="2:21" x14ac:dyDescent="0.2">
      <c r="B13" s="28" t="s">
        <v>32</v>
      </c>
      <c r="C13" s="39">
        <v>10000</v>
      </c>
      <c r="D13" s="29" t="s">
        <v>22</v>
      </c>
      <c r="E13" s="18"/>
      <c r="F13" s="23">
        <v>5</v>
      </c>
      <c r="G13" s="41">
        <v>260</v>
      </c>
      <c r="H13" s="41">
        <v>112</v>
      </c>
      <c r="I13" s="41">
        <v>103</v>
      </c>
      <c r="J13" s="41">
        <v>253</v>
      </c>
      <c r="K13" s="12">
        <f t="shared" si="0"/>
        <v>0.6788148097675033</v>
      </c>
      <c r="L13" s="13">
        <f t="shared" si="1"/>
        <v>1.4731558381033316</v>
      </c>
    </row>
    <row r="14" spans="2:21" ht="19" thickBot="1" x14ac:dyDescent="0.25">
      <c r="B14" s="31" t="s">
        <v>34</v>
      </c>
      <c r="C14" s="42">
        <v>80</v>
      </c>
      <c r="D14" s="32" t="s">
        <v>24</v>
      </c>
      <c r="E14" s="18"/>
      <c r="F14" s="23">
        <v>6</v>
      </c>
      <c r="G14" s="41">
        <v>231</v>
      </c>
      <c r="H14" s="41">
        <v>115</v>
      </c>
      <c r="I14" s="41">
        <v>61</v>
      </c>
      <c r="J14" s="41">
        <v>280</v>
      </c>
      <c r="K14" s="12">
        <f t="shared" si="0"/>
        <v>0.59574337778065611</v>
      </c>
      <c r="L14" s="13">
        <f t="shared" si="1"/>
        <v>1.6785751001132994</v>
      </c>
    </row>
    <row r="15" spans="2:21" x14ac:dyDescent="0.2">
      <c r="F15" s="23">
        <v>7</v>
      </c>
      <c r="G15" s="41"/>
      <c r="H15" s="41"/>
      <c r="I15" s="41"/>
      <c r="J15" s="41"/>
      <c r="K15" s="12" t="str">
        <f t="shared" si="0"/>
        <v/>
      </c>
      <c r="L15" s="13" t="str">
        <f t="shared" si="1"/>
        <v/>
      </c>
    </row>
    <row r="16" spans="2:21" ht="19" thickBot="1" x14ac:dyDescent="0.25">
      <c r="F16" s="23">
        <v>8</v>
      </c>
      <c r="G16" s="41"/>
      <c r="H16" s="41"/>
      <c r="I16" s="41"/>
      <c r="J16" s="41"/>
      <c r="K16" s="12" t="str">
        <f t="shared" si="0"/>
        <v/>
      </c>
      <c r="L16" s="13" t="str">
        <f t="shared" si="1"/>
        <v/>
      </c>
    </row>
    <row r="17" spans="2:12" x14ac:dyDescent="0.2">
      <c r="B17" s="19" t="s">
        <v>25</v>
      </c>
      <c r="F17" s="23">
        <v>9</v>
      </c>
      <c r="G17" s="41"/>
      <c r="H17" s="41"/>
      <c r="I17" s="41"/>
      <c r="J17" s="41"/>
      <c r="K17" s="12" t="str">
        <f t="shared" si="0"/>
        <v/>
      </c>
      <c r="L17" s="13" t="str">
        <f t="shared" si="1"/>
        <v/>
      </c>
    </row>
    <row r="18" spans="2:12" x14ac:dyDescent="0.2">
      <c r="B18" s="20" t="s">
        <v>26</v>
      </c>
      <c r="F18" s="24">
        <v>10</v>
      </c>
      <c r="G18" s="38"/>
      <c r="H18" s="38"/>
      <c r="I18" s="38"/>
      <c r="J18" s="38"/>
      <c r="K18" s="12" t="str">
        <f t="shared" si="0"/>
        <v/>
      </c>
      <c r="L18" s="13" t="str">
        <f t="shared" si="1"/>
        <v/>
      </c>
    </row>
    <row r="19" spans="2:12" ht="19" customHeight="1" x14ac:dyDescent="0.2">
      <c r="B19" s="21" t="s">
        <v>27</v>
      </c>
      <c r="F19" s="46" t="s">
        <v>7</v>
      </c>
      <c r="G19" s="48" t="s">
        <v>8</v>
      </c>
      <c r="H19" s="48" t="s">
        <v>9</v>
      </c>
      <c r="I19" s="48" t="s">
        <v>10</v>
      </c>
      <c r="J19" s="48" t="s">
        <v>11</v>
      </c>
      <c r="K19" s="48" t="s">
        <v>12</v>
      </c>
      <c r="L19" s="44" t="s">
        <v>13</v>
      </c>
    </row>
    <row r="20" spans="2:12" ht="19" customHeight="1" thickBot="1" x14ac:dyDescent="0.25">
      <c r="B20" s="22" t="s">
        <v>28</v>
      </c>
      <c r="F20" s="47"/>
      <c r="G20" s="49"/>
      <c r="H20" s="49"/>
      <c r="I20" s="49"/>
      <c r="J20" s="49"/>
      <c r="K20" s="49"/>
      <c r="L20" s="45"/>
    </row>
    <row r="21" spans="2:12" x14ac:dyDescent="0.2">
      <c r="F21" s="28">
        <v>11</v>
      </c>
      <c r="G21" s="39"/>
      <c r="H21" s="39"/>
      <c r="I21" s="39"/>
      <c r="J21" s="39"/>
      <c r="K21" s="12" t="str">
        <f t="shared" ref="K21:K30" si="2">IF(AND(G21&lt;&gt;"",H21&lt;&gt;"",I21&lt;&gt;"",J21&lt;&gt;"", G21, H21, I21, J21),(LN(I21*(($C$9^($C$10))*$C$13/$C$14)/(G21*$C$11/$C$12))/LN(J21*(($C$9^($C$10))*$C$13/$C$14)/(H21*$C$11/$C$12))),"")</f>
        <v/>
      </c>
      <c r="L21" s="13" t="str">
        <f t="shared" ref="L21:L30" si="3">IF(K21&lt;&gt;"",1/K21,"")</f>
        <v/>
      </c>
    </row>
    <row r="22" spans="2:12" x14ac:dyDescent="0.2">
      <c r="F22" s="23">
        <v>12</v>
      </c>
      <c r="G22" s="41"/>
      <c r="H22" s="41"/>
      <c r="I22" s="41"/>
      <c r="J22" s="41"/>
      <c r="K22" s="12" t="str">
        <f t="shared" si="2"/>
        <v/>
      </c>
      <c r="L22" s="13" t="str">
        <f t="shared" si="3"/>
        <v/>
      </c>
    </row>
    <row r="23" spans="2:12" x14ac:dyDescent="0.2">
      <c r="F23" s="23">
        <v>13</v>
      </c>
      <c r="G23" s="41"/>
      <c r="H23" s="41"/>
      <c r="I23" s="41"/>
      <c r="J23" s="41"/>
      <c r="K23" s="12" t="str">
        <f t="shared" si="2"/>
        <v/>
      </c>
      <c r="L23" s="13" t="str">
        <f t="shared" si="3"/>
        <v/>
      </c>
    </row>
    <row r="24" spans="2:12" x14ac:dyDescent="0.2">
      <c r="F24" s="23">
        <v>14</v>
      </c>
      <c r="G24" s="41"/>
      <c r="H24" s="41"/>
      <c r="I24" s="41"/>
      <c r="J24" s="41"/>
      <c r="K24" s="12" t="str">
        <f t="shared" si="2"/>
        <v/>
      </c>
      <c r="L24" s="13" t="str">
        <f t="shared" si="3"/>
        <v/>
      </c>
    </row>
    <row r="25" spans="2:12" x14ac:dyDescent="0.2">
      <c r="F25" s="23">
        <v>15</v>
      </c>
      <c r="G25" s="41"/>
      <c r="H25" s="41"/>
      <c r="I25" s="41"/>
      <c r="J25" s="41"/>
      <c r="K25" s="12" t="str">
        <f t="shared" si="2"/>
        <v/>
      </c>
      <c r="L25" s="13" t="str">
        <f t="shared" si="3"/>
        <v/>
      </c>
    </row>
    <row r="26" spans="2:12" x14ac:dyDescent="0.2">
      <c r="F26" s="23">
        <v>16</v>
      </c>
      <c r="G26" s="41"/>
      <c r="H26" s="41"/>
      <c r="I26" s="41"/>
      <c r="J26" s="41"/>
      <c r="K26" s="12" t="str">
        <f t="shared" si="2"/>
        <v/>
      </c>
      <c r="L26" s="13" t="str">
        <f t="shared" si="3"/>
        <v/>
      </c>
    </row>
    <row r="27" spans="2:12" x14ac:dyDescent="0.2">
      <c r="F27" s="23">
        <v>17</v>
      </c>
      <c r="G27" s="41"/>
      <c r="H27" s="41"/>
      <c r="I27" s="41"/>
      <c r="J27" s="41"/>
      <c r="K27" s="12" t="str">
        <f t="shared" si="2"/>
        <v/>
      </c>
      <c r="L27" s="13" t="str">
        <f t="shared" si="3"/>
        <v/>
      </c>
    </row>
    <row r="28" spans="2:12" x14ac:dyDescent="0.2">
      <c r="F28" s="23">
        <v>18</v>
      </c>
      <c r="G28" s="41"/>
      <c r="H28" s="41"/>
      <c r="I28" s="41"/>
      <c r="J28" s="41"/>
      <c r="K28" s="12" t="str">
        <f t="shared" si="2"/>
        <v/>
      </c>
      <c r="L28" s="13" t="str">
        <f t="shared" si="3"/>
        <v/>
      </c>
    </row>
    <row r="29" spans="2:12" x14ac:dyDescent="0.2">
      <c r="F29" s="23">
        <v>19</v>
      </c>
      <c r="G29" s="41"/>
      <c r="H29" s="41"/>
      <c r="I29" s="41"/>
      <c r="J29" s="41"/>
      <c r="K29" s="12" t="str">
        <f t="shared" si="2"/>
        <v/>
      </c>
      <c r="L29" s="13" t="str">
        <f t="shared" si="3"/>
        <v/>
      </c>
    </row>
    <row r="30" spans="2:12" x14ac:dyDescent="0.2">
      <c r="F30" s="24">
        <v>20</v>
      </c>
      <c r="G30" s="38"/>
      <c r="H30" s="38"/>
      <c r="I30" s="38"/>
      <c r="J30" s="38"/>
      <c r="K30" s="12" t="str">
        <f t="shared" si="2"/>
        <v/>
      </c>
      <c r="L30" s="13" t="str">
        <f t="shared" si="3"/>
        <v/>
      </c>
    </row>
    <row r="31" spans="2:12" ht="19" customHeight="1" x14ac:dyDescent="0.2">
      <c r="F31" s="46" t="s">
        <v>7</v>
      </c>
      <c r="G31" s="48" t="s">
        <v>8</v>
      </c>
      <c r="H31" s="48" t="s">
        <v>9</v>
      </c>
      <c r="I31" s="48" t="s">
        <v>10</v>
      </c>
      <c r="J31" s="48" t="s">
        <v>11</v>
      </c>
      <c r="K31" s="48" t="s">
        <v>12</v>
      </c>
      <c r="L31" s="44" t="s">
        <v>13</v>
      </c>
    </row>
    <row r="32" spans="2:12" ht="19" customHeight="1" x14ac:dyDescent="0.2">
      <c r="F32" s="47"/>
      <c r="G32" s="49"/>
      <c r="H32" s="49"/>
      <c r="I32" s="49"/>
      <c r="J32" s="49"/>
      <c r="K32" s="49"/>
      <c r="L32" s="45"/>
    </row>
    <row r="33" spans="6:12" x14ac:dyDescent="0.2">
      <c r="F33" s="28">
        <v>21</v>
      </c>
      <c r="G33" s="39"/>
      <c r="H33" s="39"/>
      <c r="I33" s="39"/>
      <c r="J33" s="39"/>
      <c r="K33" s="12" t="str">
        <f t="shared" ref="K33:K42" si="4">IF(AND(G33&lt;&gt;"",H33&lt;&gt;"",I33&lt;&gt;"",J33&lt;&gt;"", G33, H33, I33, J33),(LN(I33*(($C$9^($C$10))*$C$13/$C$14)/(G33*$C$11/$C$12))/LN(J33*(($C$9^($C$10))*$C$13/$C$14)/(H33*$C$11/$C$12))),"")</f>
        <v/>
      </c>
      <c r="L33" s="13" t="str">
        <f t="shared" ref="L33:L42" si="5">IF(K33&lt;&gt;"",1/K33,"")</f>
        <v/>
      </c>
    </row>
    <row r="34" spans="6:12" x14ac:dyDescent="0.2">
      <c r="F34" s="23">
        <v>22</v>
      </c>
      <c r="G34" s="41"/>
      <c r="H34" s="41"/>
      <c r="I34" s="41"/>
      <c r="J34" s="41"/>
      <c r="K34" s="12" t="str">
        <f t="shared" si="4"/>
        <v/>
      </c>
      <c r="L34" s="13" t="str">
        <f t="shared" si="5"/>
        <v/>
      </c>
    </row>
    <row r="35" spans="6:12" x14ac:dyDescent="0.2">
      <c r="F35" s="23">
        <v>23</v>
      </c>
      <c r="G35" s="41"/>
      <c r="H35" s="41"/>
      <c r="I35" s="41"/>
      <c r="J35" s="41"/>
      <c r="K35" s="12" t="str">
        <f t="shared" si="4"/>
        <v/>
      </c>
      <c r="L35" s="13" t="str">
        <f t="shared" si="5"/>
        <v/>
      </c>
    </row>
    <row r="36" spans="6:12" x14ac:dyDescent="0.2">
      <c r="F36" s="23">
        <v>24</v>
      </c>
      <c r="G36" s="41"/>
      <c r="H36" s="41"/>
      <c r="I36" s="41"/>
      <c r="J36" s="41"/>
      <c r="K36" s="12" t="str">
        <f t="shared" si="4"/>
        <v/>
      </c>
      <c r="L36" s="13" t="str">
        <f t="shared" si="5"/>
        <v/>
      </c>
    </row>
    <row r="37" spans="6:12" x14ac:dyDescent="0.2">
      <c r="F37" s="23">
        <v>25</v>
      </c>
      <c r="G37" s="41"/>
      <c r="H37" s="41"/>
      <c r="I37" s="41"/>
      <c r="J37" s="41"/>
      <c r="K37" s="12" t="str">
        <f t="shared" si="4"/>
        <v/>
      </c>
      <c r="L37" s="13" t="str">
        <f t="shared" si="5"/>
        <v/>
      </c>
    </row>
    <row r="38" spans="6:12" x14ac:dyDescent="0.2">
      <c r="F38" s="23">
        <v>26</v>
      </c>
      <c r="G38" s="41"/>
      <c r="H38" s="41"/>
      <c r="I38" s="41"/>
      <c r="J38" s="41"/>
      <c r="K38" s="12" t="str">
        <f t="shared" si="4"/>
        <v/>
      </c>
      <c r="L38" s="13" t="str">
        <f t="shared" si="5"/>
        <v/>
      </c>
    </row>
    <row r="39" spans="6:12" x14ac:dyDescent="0.2">
      <c r="F39" s="23">
        <v>27</v>
      </c>
      <c r="G39" s="41"/>
      <c r="H39" s="41"/>
      <c r="I39" s="41"/>
      <c r="J39" s="41"/>
      <c r="K39" s="12" t="str">
        <f t="shared" si="4"/>
        <v/>
      </c>
      <c r="L39" s="13" t="str">
        <f t="shared" si="5"/>
        <v/>
      </c>
    </row>
    <row r="40" spans="6:12" x14ac:dyDescent="0.2">
      <c r="F40" s="23">
        <v>28</v>
      </c>
      <c r="G40" s="41"/>
      <c r="H40" s="41"/>
      <c r="I40" s="41"/>
      <c r="J40" s="41"/>
      <c r="K40" s="12" t="str">
        <f t="shared" si="4"/>
        <v/>
      </c>
      <c r="L40" s="13" t="str">
        <f t="shared" si="5"/>
        <v/>
      </c>
    </row>
    <row r="41" spans="6:12" x14ac:dyDescent="0.2">
      <c r="F41" s="23">
        <v>29</v>
      </c>
      <c r="G41" s="41"/>
      <c r="H41" s="41"/>
      <c r="I41" s="41"/>
      <c r="J41" s="41"/>
      <c r="K41" s="12" t="str">
        <f t="shared" si="4"/>
        <v/>
      </c>
      <c r="L41" s="13" t="str">
        <f t="shared" si="5"/>
        <v/>
      </c>
    </row>
    <row r="42" spans="6:12" x14ac:dyDescent="0.2">
      <c r="F42" s="24">
        <v>30</v>
      </c>
      <c r="G42" s="38"/>
      <c r="H42" s="38"/>
      <c r="I42" s="38"/>
      <c r="J42" s="38"/>
      <c r="K42" s="12" t="str">
        <f t="shared" si="4"/>
        <v/>
      </c>
      <c r="L42" s="13" t="str">
        <f t="shared" si="5"/>
        <v/>
      </c>
    </row>
    <row r="43" spans="6:12" ht="19" customHeight="1" x14ac:dyDescent="0.2">
      <c r="F43" s="46" t="s">
        <v>7</v>
      </c>
      <c r="G43" s="48" t="s">
        <v>8</v>
      </c>
      <c r="H43" s="48" t="s">
        <v>9</v>
      </c>
      <c r="I43" s="48" t="s">
        <v>10</v>
      </c>
      <c r="J43" s="48" t="s">
        <v>11</v>
      </c>
      <c r="K43" s="48" t="s">
        <v>12</v>
      </c>
      <c r="L43" s="44" t="s">
        <v>13</v>
      </c>
    </row>
    <row r="44" spans="6:12" ht="19" customHeight="1" x14ac:dyDescent="0.2">
      <c r="F44" s="47"/>
      <c r="G44" s="49"/>
      <c r="H44" s="49"/>
      <c r="I44" s="49"/>
      <c r="J44" s="49"/>
      <c r="K44" s="49"/>
      <c r="L44" s="45"/>
    </row>
    <row r="45" spans="6:12" x14ac:dyDescent="0.2">
      <c r="F45" s="28">
        <v>31</v>
      </c>
      <c r="G45" s="39"/>
      <c r="H45" s="39"/>
      <c r="I45" s="39"/>
      <c r="J45" s="39"/>
      <c r="K45" s="12" t="str">
        <f t="shared" ref="K45:K54" si="6">IF(AND(G45&lt;&gt;"",H45&lt;&gt;"",I45&lt;&gt;"",J45&lt;&gt;"", G45, H45, I45, J45),(LN(I45*(($C$9^($C$10))*$C$13/$C$14)/(G45*$C$11/$C$12))/LN(J45*(($C$9^($C$10))*$C$13/$C$14)/(H45*$C$11/$C$12))),"")</f>
        <v/>
      </c>
      <c r="L45" s="13" t="str">
        <f t="shared" ref="L45:L54" si="7">IF(K45&lt;&gt;"",1/K45,"")</f>
        <v/>
      </c>
    </row>
    <row r="46" spans="6:12" x14ac:dyDescent="0.2">
      <c r="F46" s="23">
        <v>32</v>
      </c>
      <c r="G46" s="41"/>
      <c r="H46" s="41"/>
      <c r="I46" s="41"/>
      <c r="J46" s="41"/>
      <c r="K46" s="12" t="str">
        <f t="shared" si="6"/>
        <v/>
      </c>
      <c r="L46" s="13" t="str">
        <f t="shared" si="7"/>
        <v/>
      </c>
    </row>
    <row r="47" spans="6:12" x14ac:dyDescent="0.2">
      <c r="F47" s="23">
        <v>33</v>
      </c>
      <c r="G47" s="41"/>
      <c r="H47" s="41"/>
      <c r="I47" s="41"/>
      <c r="J47" s="41"/>
      <c r="K47" s="12" t="str">
        <f t="shared" si="6"/>
        <v/>
      </c>
      <c r="L47" s="13" t="str">
        <f t="shared" si="7"/>
        <v/>
      </c>
    </row>
    <row r="48" spans="6:12" x14ac:dyDescent="0.2">
      <c r="F48" s="23">
        <v>34</v>
      </c>
      <c r="G48" s="41"/>
      <c r="H48" s="41"/>
      <c r="I48" s="41"/>
      <c r="J48" s="41"/>
      <c r="K48" s="12" t="str">
        <f t="shared" si="6"/>
        <v/>
      </c>
      <c r="L48" s="13" t="str">
        <f t="shared" si="7"/>
        <v/>
      </c>
    </row>
    <row r="49" spans="6:12" x14ac:dyDescent="0.2">
      <c r="F49" s="23">
        <v>35</v>
      </c>
      <c r="G49" s="41"/>
      <c r="H49" s="41"/>
      <c r="I49" s="41"/>
      <c r="J49" s="41"/>
      <c r="K49" s="12" t="str">
        <f t="shared" si="6"/>
        <v/>
      </c>
      <c r="L49" s="13" t="str">
        <f t="shared" si="7"/>
        <v/>
      </c>
    </row>
    <row r="50" spans="6:12" x14ac:dyDescent="0.2">
      <c r="F50" s="23">
        <v>36</v>
      </c>
      <c r="G50" s="41"/>
      <c r="H50" s="41"/>
      <c r="I50" s="41"/>
      <c r="J50" s="41"/>
      <c r="K50" s="12" t="str">
        <f t="shared" si="6"/>
        <v/>
      </c>
      <c r="L50" s="13" t="str">
        <f t="shared" si="7"/>
        <v/>
      </c>
    </row>
    <row r="51" spans="6:12" x14ac:dyDescent="0.2">
      <c r="F51" s="23">
        <v>37</v>
      </c>
      <c r="G51" s="41"/>
      <c r="H51" s="41"/>
      <c r="I51" s="41"/>
      <c r="J51" s="41"/>
      <c r="K51" s="12" t="str">
        <f t="shared" si="6"/>
        <v/>
      </c>
      <c r="L51" s="13" t="str">
        <f t="shared" si="7"/>
        <v/>
      </c>
    </row>
    <row r="52" spans="6:12" x14ac:dyDescent="0.2">
      <c r="F52" s="23">
        <v>38</v>
      </c>
      <c r="G52" s="41"/>
      <c r="H52" s="41"/>
      <c r="I52" s="41"/>
      <c r="J52" s="41"/>
      <c r="K52" s="12" t="str">
        <f t="shared" si="6"/>
        <v/>
      </c>
      <c r="L52" s="13" t="str">
        <f t="shared" si="7"/>
        <v/>
      </c>
    </row>
    <row r="53" spans="6:12" x14ac:dyDescent="0.2">
      <c r="F53" s="23">
        <v>39</v>
      </c>
      <c r="G53" s="41"/>
      <c r="H53" s="41"/>
      <c r="I53" s="41"/>
      <c r="J53" s="41"/>
      <c r="K53" s="12" t="str">
        <f t="shared" si="6"/>
        <v/>
      </c>
      <c r="L53" s="13" t="str">
        <f t="shared" si="7"/>
        <v/>
      </c>
    </row>
    <row r="54" spans="6:12" x14ac:dyDescent="0.2">
      <c r="F54" s="24">
        <v>40</v>
      </c>
      <c r="G54" s="38"/>
      <c r="H54" s="38"/>
      <c r="I54" s="38"/>
      <c r="J54" s="38"/>
      <c r="K54" s="12" t="str">
        <f t="shared" si="6"/>
        <v/>
      </c>
      <c r="L54" s="13" t="str">
        <f t="shared" si="7"/>
        <v/>
      </c>
    </row>
    <row r="55" spans="6:12" ht="19" customHeight="1" x14ac:dyDescent="0.2">
      <c r="F55" s="46" t="s">
        <v>7</v>
      </c>
      <c r="G55" s="48" t="s">
        <v>8</v>
      </c>
      <c r="H55" s="48" t="s">
        <v>9</v>
      </c>
      <c r="I55" s="48" t="s">
        <v>10</v>
      </c>
      <c r="J55" s="48" t="s">
        <v>11</v>
      </c>
      <c r="K55" s="48" t="s">
        <v>12</v>
      </c>
      <c r="L55" s="44" t="s">
        <v>13</v>
      </c>
    </row>
    <row r="56" spans="6:12" ht="19" customHeight="1" x14ac:dyDescent="0.2">
      <c r="F56" s="47"/>
      <c r="G56" s="49"/>
      <c r="H56" s="49"/>
      <c r="I56" s="49"/>
      <c r="J56" s="49"/>
      <c r="K56" s="49"/>
      <c r="L56" s="45"/>
    </row>
    <row r="57" spans="6:12" x14ac:dyDescent="0.2">
      <c r="F57" s="28">
        <v>41</v>
      </c>
      <c r="G57" s="39"/>
      <c r="H57" s="39"/>
      <c r="I57" s="39"/>
      <c r="J57" s="39"/>
      <c r="K57" s="12" t="str">
        <f t="shared" ref="K57:K66" si="8">IF(AND(G57&lt;&gt;"",H57&lt;&gt;"",I57&lt;&gt;"",J57&lt;&gt;"", G57, H57, I57, J57),(LN(I57*(($C$9^($C$10))*$C$13/$C$14)/(G57*$C$11/$C$12))/LN(J57*(($C$9^($C$10))*$C$13/$C$14)/(H57*$C$11/$C$12))),"")</f>
        <v/>
      </c>
      <c r="L57" s="13" t="str">
        <f t="shared" ref="L57:L66" si="9">IF(K57&lt;&gt;"",1/K57,"")</f>
        <v/>
      </c>
    </row>
    <row r="58" spans="6:12" x14ac:dyDescent="0.2">
      <c r="F58" s="23">
        <v>42</v>
      </c>
      <c r="G58" s="41"/>
      <c r="H58" s="41"/>
      <c r="I58" s="41"/>
      <c r="J58" s="41"/>
      <c r="K58" s="12" t="str">
        <f t="shared" si="8"/>
        <v/>
      </c>
      <c r="L58" s="13" t="str">
        <f t="shared" si="9"/>
        <v/>
      </c>
    </row>
    <row r="59" spans="6:12" x14ac:dyDescent="0.2">
      <c r="F59" s="23">
        <v>43</v>
      </c>
      <c r="G59" s="41"/>
      <c r="H59" s="41"/>
      <c r="I59" s="41"/>
      <c r="J59" s="41"/>
      <c r="K59" s="12" t="str">
        <f t="shared" si="8"/>
        <v/>
      </c>
      <c r="L59" s="13" t="str">
        <f t="shared" si="9"/>
        <v/>
      </c>
    </row>
    <row r="60" spans="6:12" x14ac:dyDescent="0.2">
      <c r="F60" s="23">
        <v>44</v>
      </c>
      <c r="G60" s="41"/>
      <c r="H60" s="41"/>
      <c r="I60" s="41"/>
      <c r="J60" s="41"/>
      <c r="K60" s="12" t="str">
        <f t="shared" si="8"/>
        <v/>
      </c>
      <c r="L60" s="13" t="str">
        <f t="shared" si="9"/>
        <v/>
      </c>
    </row>
    <row r="61" spans="6:12" x14ac:dyDescent="0.2">
      <c r="F61" s="23">
        <v>45</v>
      </c>
      <c r="G61" s="41"/>
      <c r="H61" s="41"/>
      <c r="I61" s="41"/>
      <c r="J61" s="41"/>
      <c r="K61" s="12" t="str">
        <f t="shared" si="8"/>
        <v/>
      </c>
      <c r="L61" s="13" t="str">
        <f t="shared" si="9"/>
        <v/>
      </c>
    </row>
    <row r="62" spans="6:12" x14ac:dyDescent="0.2">
      <c r="F62" s="23">
        <v>46</v>
      </c>
      <c r="G62" s="41"/>
      <c r="H62" s="41"/>
      <c r="I62" s="41"/>
      <c r="J62" s="41"/>
      <c r="K62" s="12" t="str">
        <f t="shared" si="8"/>
        <v/>
      </c>
      <c r="L62" s="13" t="str">
        <f t="shared" si="9"/>
        <v/>
      </c>
    </row>
    <row r="63" spans="6:12" x14ac:dyDescent="0.2">
      <c r="F63" s="23">
        <v>47</v>
      </c>
      <c r="G63" s="41"/>
      <c r="H63" s="41"/>
      <c r="I63" s="41"/>
      <c r="J63" s="41"/>
      <c r="K63" s="12" t="str">
        <f t="shared" si="8"/>
        <v/>
      </c>
      <c r="L63" s="13" t="str">
        <f t="shared" si="9"/>
        <v/>
      </c>
    </row>
    <row r="64" spans="6:12" x14ac:dyDescent="0.2">
      <c r="F64" s="23">
        <v>48</v>
      </c>
      <c r="G64" s="41"/>
      <c r="H64" s="41"/>
      <c r="I64" s="41"/>
      <c r="J64" s="41"/>
      <c r="K64" s="12" t="str">
        <f t="shared" si="8"/>
        <v/>
      </c>
      <c r="L64" s="13" t="str">
        <f t="shared" si="9"/>
        <v/>
      </c>
    </row>
    <row r="65" spans="6:12" x14ac:dyDescent="0.2">
      <c r="F65" s="23">
        <v>49</v>
      </c>
      <c r="G65" s="41"/>
      <c r="H65" s="41"/>
      <c r="I65" s="41"/>
      <c r="J65" s="41"/>
      <c r="K65" s="12" t="str">
        <f t="shared" si="8"/>
        <v/>
      </c>
      <c r="L65" s="13" t="str">
        <f t="shared" si="9"/>
        <v/>
      </c>
    </row>
    <row r="66" spans="6:12" ht="19" thickBot="1" x14ac:dyDescent="0.25">
      <c r="F66" s="31">
        <v>50</v>
      </c>
      <c r="G66" s="42"/>
      <c r="H66" s="42"/>
      <c r="I66" s="42"/>
      <c r="J66" s="42"/>
      <c r="K66" s="12" t="str">
        <f t="shared" si="8"/>
        <v/>
      </c>
      <c r="L66" s="13" t="str">
        <f t="shared" si="9"/>
        <v/>
      </c>
    </row>
  </sheetData>
  <sheetProtection sheet="1" objects="1" scenarios="1"/>
  <mergeCells count="40">
    <mergeCell ref="B6:D6"/>
    <mergeCell ref="F6:L6"/>
    <mergeCell ref="N6:S6"/>
    <mergeCell ref="C7:D7"/>
    <mergeCell ref="F7:F8"/>
    <mergeCell ref="G7:G8"/>
    <mergeCell ref="H7:H8"/>
    <mergeCell ref="I7:I8"/>
    <mergeCell ref="J7:J8"/>
    <mergeCell ref="K7:K8"/>
    <mergeCell ref="L7:L8"/>
    <mergeCell ref="C8:D8"/>
    <mergeCell ref="F19:F20"/>
    <mergeCell ref="G19:G20"/>
    <mergeCell ref="H19:H20"/>
    <mergeCell ref="I19:I20"/>
    <mergeCell ref="J19:J20"/>
    <mergeCell ref="K19:K20"/>
    <mergeCell ref="L19:L20"/>
    <mergeCell ref="L31:L32"/>
    <mergeCell ref="F43:F44"/>
    <mergeCell ref="G43:G44"/>
    <mergeCell ref="H43:H44"/>
    <mergeCell ref="I43:I44"/>
    <mergeCell ref="J43:J44"/>
    <mergeCell ref="K43:K44"/>
    <mergeCell ref="L43:L44"/>
    <mergeCell ref="F31:F32"/>
    <mergeCell ref="G31:G32"/>
    <mergeCell ref="H31:H32"/>
    <mergeCell ref="I31:I32"/>
    <mergeCell ref="J31:J32"/>
    <mergeCell ref="K31:K32"/>
    <mergeCell ref="L55:L56"/>
    <mergeCell ref="F55:F56"/>
    <mergeCell ref="G55:G56"/>
    <mergeCell ref="H55:H56"/>
    <mergeCell ref="I55:I56"/>
    <mergeCell ref="J55:J56"/>
    <mergeCell ref="K55:K5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63A1C-0C4D-43F0-8F75-63A16779BAE0}">
  <dimension ref="B2:U66"/>
  <sheetViews>
    <sheetView zoomScaleNormal="100" workbookViewId="0">
      <selection activeCell="B23" sqref="B23"/>
    </sheetView>
  </sheetViews>
  <sheetFormatPr baseColWidth="10" defaultColWidth="10.83203125" defaultRowHeight="18" x14ac:dyDescent="0.2"/>
  <cols>
    <col min="1" max="1" width="2.5" style="1" customWidth="1"/>
    <col min="2" max="2" width="35.5" style="1" customWidth="1"/>
    <col min="3" max="3" width="11" style="1" customWidth="1"/>
    <col min="4" max="4" width="11.5" style="1" customWidth="1"/>
    <col min="5" max="5" width="7.6640625" style="1" customWidth="1"/>
    <col min="6" max="6" width="11.6640625" style="1" customWidth="1"/>
    <col min="7" max="9" width="10.83203125" style="1"/>
    <col min="10" max="10" width="10.6640625" style="1" customWidth="1"/>
    <col min="11" max="11" width="13.5" style="1" customWidth="1"/>
    <col min="12" max="12" width="13.33203125" style="1" customWidth="1"/>
    <col min="13" max="13" width="7.83203125" style="1" customWidth="1"/>
    <col min="14" max="14" width="35.1640625" style="1" customWidth="1"/>
    <col min="15" max="15" width="18" style="1" customWidth="1"/>
    <col min="16" max="16" width="17.83203125" style="1" customWidth="1"/>
    <col min="17" max="17" width="13.1640625" style="1" customWidth="1"/>
    <col min="18" max="18" width="12" style="1" customWidth="1"/>
    <col min="19" max="19" width="12.6640625" style="1" customWidth="1"/>
    <col min="20" max="16384" width="10.83203125" style="1"/>
  </cols>
  <sheetData>
    <row r="2" spans="2:21" x14ac:dyDescent="0.2">
      <c r="B2" s="1" t="s">
        <v>0</v>
      </c>
      <c r="F2" s="1" t="s">
        <v>41</v>
      </c>
    </row>
    <row r="3" spans="2:21" ht="16" customHeight="1" x14ac:dyDescent="0.2"/>
    <row r="4" spans="2:21" x14ac:dyDescent="0.2">
      <c r="B4" s="1" t="s">
        <v>43</v>
      </c>
      <c r="F4" s="1" t="s">
        <v>1</v>
      </c>
      <c r="N4" s="1" t="s">
        <v>2</v>
      </c>
    </row>
    <row r="5" spans="2:21" ht="19" thickBot="1" x14ac:dyDescent="0.25"/>
    <row r="6" spans="2:21" x14ac:dyDescent="0.2">
      <c r="B6" s="50" t="s">
        <v>3</v>
      </c>
      <c r="C6" s="51"/>
      <c r="D6" s="52"/>
      <c r="F6" s="53" t="s">
        <v>4</v>
      </c>
      <c r="G6" s="54"/>
      <c r="H6" s="54"/>
      <c r="I6" s="54"/>
      <c r="J6" s="54"/>
      <c r="K6" s="54"/>
      <c r="L6" s="55"/>
      <c r="N6" s="56" t="s">
        <v>5</v>
      </c>
      <c r="O6" s="57"/>
      <c r="P6" s="57"/>
      <c r="Q6" s="57"/>
      <c r="R6" s="57"/>
      <c r="S6" s="58"/>
      <c r="T6" s="2"/>
      <c r="U6" s="2"/>
    </row>
    <row r="7" spans="2:21" ht="18" customHeight="1" x14ac:dyDescent="0.2">
      <c r="B7" s="23" t="s">
        <v>6</v>
      </c>
      <c r="C7" s="66" t="s">
        <v>40</v>
      </c>
      <c r="D7" s="67"/>
      <c r="F7" s="46" t="s">
        <v>7</v>
      </c>
      <c r="G7" s="48" t="s">
        <v>8</v>
      </c>
      <c r="H7" s="48" t="s">
        <v>9</v>
      </c>
      <c r="I7" s="48" t="s">
        <v>10</v>
      </c>
      <c r="J7" s="48" t="s">
        <v>11</v>
      </c>
      <c r="K7" s="48" t="s">
        <v>12</v>
      </c>
      <c r="L7" s="44" t="s">
        <v>13</v>
      </c>
      <c r="N7" s="4" t="s">
        <v>14</v>
      </c>
      <c r="O7" s="5" t="s">
        <v>15</v>
      </c>
      <c r="P7" s="5" t="s">
        <v>16</v>
      </c>
      <c r="Q7" s="6" t="s">
        <v>17</v>
      </c>
      <c r="R7" s="7" t="s">
        <v>18</v>
      </c>
      <c r="S7" s="8" t="s">
        <v>19</v>
      </c>
    </row>
    <row r="8" spans="2:21" x14ac:dyDescent="0.2">
      <c r="B8" s="23" t="s">
        <v>20</v>
      </c>
      <c r="C8" s="68" t="s">
        <v>35</v>
      </c>
      <c r="D8" s="67"/>
      <c r="F8" s="47"/>
      <c r="G8" s="49"/>
      <c r="H8" s="49"/>
      <c r="I8" s="49"/>
      <c r="J8" s="49"/>
      <c r="K8" s="49"/>
      <c r="L8" s="45"/>
      <c r="N8" s="3" t="s">
        <v>21</v>
      </c>
      <c r="O8" s="9" t="str">
        <f>IF(C7&lt;&gt;"",C7,"")</f>
        <v>REL8597</v>
      </c>
      <c r="P8" s="9" t="str">
        <f>IF(C8&lt;&gt;"",C8, "")</f>
        <v>REL8604</v>
      </c>
      <c r="Q8" s="10">
        <f>IF(AVERAGE(L9:L18,L21:L30,L45:L54,L33:L42,L57:L66)&lt;&gt;"",AVERAGE(L9:L18,L21:L30,L45:L54,L33:L42,L57:L66),"")</f>
        <v>1.0254700187560393</v>
      </c>
      <c r="R8" s="10">
        <f>IF(Q8&lt;&gt;"",Q8-_xlfn.STDEV.S(L9:L18,L21:L30,L33:L42,L45:L54,L57:L66)*_xlfn.T.INV(0.975, COUNT(L9:L18,L21:L30,L33:L42,L45:L54,L57:L66)-1)/SQRT(COUNT(L9:L18,L21:L30,L33:L42,L45:L54,L57:L66)),"")</f>
        <v>0.95673048025960483</v>
      </c>
      <c r="S8" s="11">
        <f>IF(Q8&lt;&gt;"",Q8+_xlfn.STDEV.S(L9:L18,L21:L30,L33:L42,L45:L54,L57:L66)*_xlfn.T.INV(0.975, COUNT(L9:L18,L21:L30,L33:L42,L45:L54,L57:L66)-1)/SQRT(COUNT(L9:L18,L21:L30,L33:L42,L45:L54,L57:L66)),"")</f>
        <v>1.0942095572524737</v>
      </c>
    </row>
    <row r="9" spans="2:21" ht="19" thickBot="1" x14ac:dyDescent="0.25">
      <c r="B9" s="24" t="s">
        <v>29</v>
      </c>
      <c r="C9" s="38">
        <v>100</v>
      </c>
      <c r="D9" s="25" t="s">
        <v>22</v>
      </c>
      <c r="F9" s="28">
        <v>1</v>
      </c>
      <c r="G9" s="39">
        <v>56</v>
      </c>
      <c r="H9" s="39">
        <v>36</v>
      </c>
      <c r="I9" s="39">
        <v>165</v>
      </c>
      <c r="J9" s="39">
        <v>166</v>
      </c>
      <c r="K9" s="12">
        <f t="shared" ref="K9:K18" si="0">IF(AND(G9&lt;&gt;"",H9&lt;&gt;"",I9&lt;&gt;"",J9&lt;&gt;"", G9, H9, I9, J9),(LN(I9*(($C$9^($C$10))*$C$13/$C$14)/(G9*$C$11/$C$12))/LN(J9*(($C$9^($C$10))*$C$13/$C$14)/(H9*$C$11/$C$12))),"")</f>
        <v>0.97081102269301545</v>
      </c>
      <c r="L9" s="13">
        <f t="shared" ref="L9:L18" si="1">IF(K9&lt;&gt;"",1/K9,"")</f>
        <v>1.0300665903298201</v>
      </c>
      <c r="N9" s="14" t="s">
        <v>23</v>
      </c>
      <c r="O9" s="15" t="str">
        <f>IF(C8&lt;&gt;"",C8, "")</f>
        <v>REL8604</v>
      </c>
      <c r="P9" s="15" t="str">
        <f>IF(C7&lt;&gt;"",C7, "")</f>
        <v>REL8597</v>
      </c>
      <c r="Q9" s="16">
        <f>IF(AVERAGE(K9:K18,K21:K30,K33:K42,K45:K54,K57:K66) &lt;&gt; "", AVERAGE(K9:K18,K21:K30,K33:K42,K45:K54,K57:K66), "")</f>
        <v>0.97878671674160345</v>
      </c>
      <c r="R9" s="16">
        <f>IF(Q9&lt;&gt;"", Q9-_xlfn.STDEV.S(K9:K18,K21:K30,K33:K42,K45:K54,K57:K66)*_xlfn.T.INV(0.975, COUNT(K9:K18,K21:K30,K33:K42,K45:K54,K57:K66)-1)/SQRT(COUNT(K9:K18,K21:K30,K33:K42,K45:K54,K57:K66)),"")</f>
        <v>0.90725489493227618</v>
      </c>
      <c r="S9" s="17">
        <f>IF(Q9&lt;&gt;"", Q9+_xlfn.STDEV.S(K9:K18,K21:K30,K33:K42,K45:K54,K57:K66)*_xlfn.T.INV(0.975, COUNT(K9:K18,K21:K30,K33:K42,K45:K54,K57:K66)-1)/SQRT(COUNT(K9:K18,K21:K30,K33:K42,K45:K54,K57:K66)),"")</f>
        <v>1.0503185385509306</v>
      </c>
    </row>
    <row r="10" spans="2:21" x14ac:dyDescent="0.2">
      <c r="B10" s="26" t="s">
        <v>30</v>
      </c>
      <c r="C10" s="40">
        <v>3</v>
      </c>
      <c r="D10" s="27"/>
      <c r="E10" s="18"/>
      <c r="F10" s="23">
        <v>2</v>
      </c>
      <c r="G10" s="41">
        <v>43</v>
      </c>
      <c r="H10" s="41">
        <v>22</v>
      </c>
      <c r="I10" s="41">
        <v>79</v>
      </c>
      <c r="J10" s="41">
        <v>79</v>
      </c>
      <c r="K10" s="12">
        <f t="shared" si="0"/>
        <v>0.95560080868071806</v>
      </c>
      <c r="L10" s="13">
        <f t="shared" si="1"/>
        <v>1.0464620696382398</v>
      </c>
    </row>
    <row r="11" spans="2:21" x14ac:dyDescent="0.2">
      <c r="B11" s="26" t="s">
        <v>31</v>
      </c>
      <c r="C11" s="40">
        <v>10000</v>
      </c>
      <c r="D11" s="27" t="s">
        <v>22</v>
      </c>
      <c r="E11" s="18"/>
      <c r="F11" s="23">
        <v>3</v>
      </c>
      <c r="G11" s="41">
        <v>116</v>
      </c>
      <c r="H11" s="41">
        <v>116</v>
      </c>
      <c r="I11" s="41">
        <v>196</v>
      </c>
      <c r="J11" s="41">
        <v>46</v>
      </c>
      <c r="K11" s="12">
        <f t="shared" si="0"/>
        <v>1.1124445380544121</v>
      </c>
      <c r="L11" s="13">
        <f t="shared" si="1"/>
        <v>0.89892121880424725</v>
      </c>
    </row>
    <row r="12" spans="2:21" x14ac:dyDescent="0.2">
      <c r="B12" s="23" t="s">
        <v>33</v>
      </c>
      <c r="C12" s="41">
        <v>80</v>
      </c>
      <c r="D12" s="30" t="s">
        <v>24</v>
      </c>
      <c r="E12" s="18"/>
      <c r="F12" s="23">
        <v>4</v>
      </c>
      <c r="G12" s="41">
        <v>103</v>
      </c>
      <c r="H12" s="41">
        <v>79</v>
      </c>
      <c r="I12" s="41">
        <v>49</v>
      </c>
      <c r="J12" s="41">
        <v>116</v>
      </c>
      <c r="K12" s="12">
        <f t="shared" si="0"/>
        <v>0.92062826908762474</v>
      </c>
      <c r="L12" s="13">
        <f t="shared" si="1"/>
        <v>1.0862147444060517</v>
      </c>
    </row>
    <row r="13" spans="2:21" x14ac:dyDescent="0.2">
      <c r="B13" s="28" t="s">
        <v>32</v>
      </c>
      <c r="C13" s="39">
        <v>10000</v>
      </c>
      <c r="D13" s="29" t="s">
        <v>22</v>
      </c>
      <c r="E13" s="18"/>
      <c r="F13" s="23">
        <v>5</v>
      </c>
      <c r="G13" s="41">
        <v>96</v>
      </c>
      <c r="H13" s="41">
        <v>102</v>
      </c>
      <c r="I13" s="41">
        <v>42</v>
      </c>
      <c r="J13" s="41">
        <v>66</v>
      </c>
      <c r="K13" s="12">
        <f t="shared" si="0"/>
        <v>0.97075075696291735</v>
      </c>
      <c r="L13" s="13">
        <f t="shared" si="1"/>
        <v>1.03013053847992</v>
      </c>
    </row>
    <row r="14" spans="2:21" ht="19" thickBot="1" x14ac:dyDescent="0.25">
      <c r="B14" s="31" t="s">
        <v>34</v>
      </c>
      <c r="C14" s="42">
        <v>80</v>
      </c>
      <c r="D14" s="32" t="s">
        <v>24</v>
      </c>
      <c r="E14" s="18"/>
      <c r="F14" s="23">
        <v>6</v>
      </c>
      <c r="G14" s="41">
        <v>98</v>
      </c>
      <c r="H14" s="41">
        <v>67</v>
      </c>
      <c r="I14" s="41">
        <v>48</v>
      </c>
      <c r="J14" s="41">
        <v>73</v>
      </c>
      <c r="K14" s="12">
        <f t="shared" si="0"/>
        <v>0.94248490497093351</v>
      </c>
      <c r="L14" s="13">
        <f t="shared" si="1"/>
        <v>1.0610249508779563</v>
      </c>
    </row>
    <row r="15" spans="2:21" x14ac:dyDescent="0.2">
      <c r="F15" s="23">
        <v>7</v>
      </c>
      <c r="G15" s="41"/>
      <c r="H15" s="41"/>
      <c r="I15" s="41"/>
      <c r="J15" s="41"/>
      <c r="K15" s="12" t="str">
        <f t="shared" si="0"/>
        <v/>
      </c>
      <c r="L15" s="13" t="str">
        <f t="shared" si="1"/>
        <v/>
      </c>
    </row>
    <row r="16" spans="2:21" ht="19" thickBot="1" x14ac:dyDescent="0.25">
      <c r="F16" s="23">
        <v>8</v>
      </c>
      <c r="G16" s="41"/>
      <c r="H16" s="41"/>
      <c r="I16" s="41"/>
      <c r="J16" s="41"/>
      <c r="K16" s="12" t="str">
        <f t="shared" si="0"/>
        <v/>
      </c>
      <c r="L16" s="13" t="str">
        <f t="shared" si="1"/>
        <v/>
      </c>
    </row>
    <row r="17" spans="2:12" x14ac:dyDescent="0.2">
      <c r="B17" s="19" t="s">
        <v>25</v>
      </c>
      <c r="F17" s="23">
        <v>9</v>
      </c>
      <c r="G17" s="41"/>
      <c r="H17" s="41"/>
      <c r="I17" s="41"/>
      <c r="J17" s="41"/>
      <c r="K17" s="12" t="str">
        <f t="shared" si="0"/>
        <v/>
      </c>
      <c r="L17" s="13" t="str">
        <f t="shared" si="1"/>
        <v/>
      </c>
    </row>
    <row r="18" spans="2:12" x14ac:dyDescent="0.2">
      <c r="B18" s="20" t="s">
        <v>26</v>
      </c>
      <c r="F18" s="24">
        <v>10</v>
      </c>
      <c r="G18" s="38"/>
      <c r="H18" s="38"/>
      <c r="I18" s="38"/>
      <c r="J18" s="38"/>
      <c r="K18" s="12" t="str">
        <f t="shared" si="0"/>
        <v/>
      </c>
      <c r="L18" s="13" t="str">
        <f t="shared" si="1"/>
        <v/>
      </c>
    </row>
    <row r="19" spans="2:12" ht="19" customHeight="1" x14ac:dyDescent="0.2">
      <c r="B19" s="21" t="s">
        <v>27</v>
      </c>
      <c r="F19" s="46" t="s">
        <v>7</v>
      </c>
      <c r="G19" s="48" t="s">
        <v>8</v>
      </c>
      <c r="H19" s="48" t="s">
        <v>9</v>
      </c>
      <c r="I19" s="48" t="s">
        <v>10</v>
      </c>
      <c r="J19" s="48" t="s">
        <v>11</v>
      </c>
      <c r="K19" s="48" t="s">
        <v>12</v>
      </c>
      <c r="L19" s="44" t="s">
        <v>13</v>
      </c>
    </row>
    <row r="20" spans="2:12" ht="19" customHeight="1" thickBot="1" x14ac:dyDescent="0.25">
      <c r="B20" s="22" t="s">
        <v>28</v>
      </c>
      <c r="F20" s="47"/>
      <c r="G20" s="49"/>
      <c r="H20" s="49"/>
      <c r="I20" s="49"/>
      <c r="J20" s="49"/>
      <c r="K20" s="49"/>
      <c r="L20" s="45"/>
    </row>
    <row r="21" spans="2:12" x14ac:dyDescent="0.2">
      <c r="F21" s="28">
        <v>11</v>
      </c>
      <c r="G21" s="39"/>
      <c r="H21" s="39"/>
      <c r="I21" s="39"/>
      <c r="J21" s="39"/>
      <c r="K21" s="12" t="str">
        <f t="shared" ref="K21:K30" si="2">IF(AND(G21&lt;&gt;"",H21&lt;&gt;"",I21&lt;&gt;"",J21&lt;&gt;"", G21, H21, I21, J21),(LN(I21*(($C$9^($C$10))*$C$13/$C$14)/(G21*$C$11/$C$12))/LN(J21*(($C$9^($C$10))*$C$13/$C$14)/(H21*$C$11/$C$12))),"")</f>
        <v/>
      </c>
      <c r="L21" s="13" t="str">
        <f t="shared" ref="L21:L30" si="3">IF(K21&lt;&gt;"",1/K21,"")</f>
        <v/>
      </c>
    </row>
    <row r="22" spans="2:12" x14ac:dyDescent="0.2">
      <c r="F22" s="23">
        <v>12</v>
      </c>
      <c r="G22" s="41"/>
      <c r="H22" s="41"/>
      <c r="I22" s="41"/>
      <c r="J22" s="41"/>
      <c r="K22" s="12" t="str">
        <f t="shared" si="2"/>
        <v/>
      </c>
      <c r="L22" s="13" t="str">
        <f t="shared" si="3"/>
        <v/>
      </c>
    </row>
    <row r="23" spans="2:12" x14ac:dyDescent="0.2">
      <c r="F23" s="23">
        <v>13</v>
      </c>
      <c r="G23" s="41"/>
      <c r="H23" s="41"/>
      <c r="I23" s="41"/>
      <c r="J23" s="41"/>
      <c r="K23" s="12" t="str">
        <f t="shared" si="2"/>
        <v/>
      </c>
      <c r="L23" s="13" t="str">
        <f t="shared" si="3"/>
        <v/>
      </c>
    </row>
    <row r="24" spans="2:12" x14ac:dyDescent="0.2">
      <c r="F24" s="23">
        <v>14</v>
      </c>
      <c r="G24" s="41"/>
      <c r="H24" s="41"/>
      <c r="I24" s="41"/>
      <c r="J24" s="41"/>
      <c r="K24" s="12" t="str">
        <f t="shared" si="2"/>
        <v/>
      </c>
      <c r="L24" s="13" t="str">
        <f t="shared" si="3"/>
        <v/>
      </c>
    </row>
    <row r="25" spans="2:12" x14ac:dyDescent="0.2">
      <c r="F25" s="23">
        <v>15</v>
      </c>
      <c r="G25" s="41"/>
      <c r="H25" s="41"/>
      <c r="I25" s="41"/>
      <c r="J25" s="41"/>
      <c r="K25" s="12" t="str">
        <f t="shared" si="2"/>
        <v/>
      </c>
      <c r="L25" s="13" t="str">
        <f t="shared" si="3"/>
        <v/>
      </c>
    </row>
    <row r="26" spans="2:12" x14ac:dyDescent="0.2">
      <c r="F26" s="23">
        <v>16</v>
      </c>
      <c r="G26" s="41"/>
      <c r="H26" s="41"/>
      <c r="I26" s="41"/>
      <c r="J26" s="41"/>
      <c r="K26" s="12" t="str">
        <f t="shared" si="2"/>
        <v/>
      </c>
      <c r="L26" s="13" t="str">
        <f t="shared" si="3"/>
        <v/>
      </c>
    </row>
    <row r="27" spans="2:12" x14ac:dyDescent="0.2">
      <c r="F27" s="23">
        <v>17</v>
      </c>
      <c r="G27" s="41"/>
      <c r="H27" s="41"/>
      <c r="I27" s="41"/>
      <c r="J27" s="41"/>
      <c r="K27" s="12" t="str">
        <f t="shared" si="2"/>
        <v/>
      </c>
      <c r="L27" s="13" t="str">
        <f t="shared" si="3"/>
        <v/>
      </c>
    </row>
    <row r="28" spans="2:12" x14ac:dyDescent="0.2">
      <c r="F28" s="23">
        <v>18</v>
      </c>
      <c r="G28" s="41"/>
      <c r="H28" s="41"/>
      <c r="I28" s="41"/>
      <c r="J28" s="41"/>
      <c r="K28" s="12" t="str">
        <f t="shared" si="2"/>
        <v/>
      </c>
      <c r="L28" s="13" t="str">
        <f t="shared" si="3"/>
        <v/>
      </c>
    </row>
    <row r="29" spans="2:12" x14ac:dyDescent="0.2">
      <c r="F29" s="23">
        <v>19</v>
      </c>
      <c r="G29" s="41"/>
      <c r="H29" s="41"/>
      <c r="I29" s="41"/>
      <c r="J29" s="41"/>
      <c r="K29" s="12" t="str">
        <f t="shared" si="2"/>
        <v/>
      </c>
      <c r="L29" s="13" t="str">
        <f t="shared" si="3"/>
        <v/>
      </c>
    </row>
    <row r="30" spans="2:12" x14ac:dyDescent="0.2">
      <c r="F30" s="24">
        <v>20</v>
      </c>
      <c r="G30" s="38"/>
      <c r="H30" s="38"/>
      <c r="I30" s="38"/>
      <c r="J30" s="38"/>
      <c r="K30" s="12" t="str">
        <f t="shared" si="2"/>
        <v/>
      </c>
      <c r="L30" s="13" t="str">
        <f t="shared" si="3"/>
        <v/>
      </c>
    </row>
    <row r="31" spans="2:12" ht="19" customHeight="1" x14ac:dyDescent="0.2">
      <c r="F31" s="46" t="s">
        <v>7</v>
      </c>
      <c r="G31" s="48" t="s">
        <v>8</v>
      </c>
      <c r="H31" s="48" t="s">
        <v>9</v>
      </c>
      <c r="I31" s="48" t="s">
        <v>10</v>
      </c>
      <c r="J31" s="48" t="s">
        <v>11</v>
      </c>
      <c r="K31" s="48" t="s">
        <v>12</v>
      </c>
      <c r="L31" s="44" t="s">
        <v>13</v>
      </c>
    </row>
    <row r="32" spans="2:12" ht="19" customHeight="1" x14ac:dyDescent="0.2">
      <c r="F32" s="47"/>
      <c r="G32" s="49"/>
      <c r="H32" s="49"/>
      <c r="I32" s="49"/>
      <c r="J32" s="49"/>
      <c r="K32" s="49"/>
      <c r="L32" s="45"/>
    </row>
    <row r="33" spans="6:12" x14ac:dyDescent="0.2">
      <c r="F33" s="28">
        <v>21</v>
      </c>
      <c r="G33" s="39"/>
      <c r="H33" s="39"/>
      <c r="I33" s="39"/>
      <c r="J33" s="39"/>
      <c r="K33" s="12" t="str">
        <f t="shared" ref="K33:K42" si="4">IF(AND(G33&lt;&gt;"",H33&lt;&gt;"",I33&lt;&gt;"",J33&lt;&gt;"", G33, H33, I33, J33),(LN(I33*(($C$9^($C$10))*$C$13/$C$14)/(G33*$C$11/$C$12))/LN(J33*(($C$9^($C$10))*$C$13/$C$14)/(H33*$C$11/$C$12))),"")</f>
        <v/>
      </c>
      <c r="L33" s="13" t="str">
        <f t="shared" ref="L33:L42" si="5">IF(K33&lt;&gt;"",1/K33,"")</f>
        <v/>
      </c>
    </row>
    <row r="34" spans="6:12" x14ac:dyDescent="0.2">
      <c r="F34" s="23">
        <v>22</v>
      </c>
      <c r="G34" s="41"/>
      <c r="H34" s="41"/>
      <c r="I34" s="41"/>
      <c r="J34" s="41"/>
      <c r="K34" s="12" t="str">
        <f t="shared" si="4"/>
        <v/>
      </c>
      <c r="L34" s="13" t="str">
        <f t="shared" si="5"/>
        <v/>
      </c>
    </row>
    <row r="35" spans="6:12" x14ac:dyDescent="0.2">
      <c r="F35" s="23">
        <v>23</v>
      </c>
      <c r="G35" s="41"/>
      <c r="H35" s="41"/>
      <c r="I35" s="41"/>
      <c r="J35" s="41"/>
      <c r="K35" s="12" t="str">
        <f t="shared" si="4"/>
        <v/>
      </c>
      <c r="L35" s="13" t="str">
        <f t="shared" si="5"/>
        <v/>
      </c>
    </row>
    <row r="36" spans="6:12" x14ac:dyDescent="0.2">
      <c r="F36" s="23">
        <v>24</v>
      </c>
      <c r="G36" s="41"/>
      <c r="H36" s="41"/>
      <c r="I36" s="41"/>
      <c r="J36" s="41"/>
      <c r="K36" s="12" t="str">
        <f t="shared" si="4"/>
        <v/>
      </c>
      <c r="L36" s="13" t="str">
        <f t="shared" si="5"/>
        <v/>
      </c>
    </row>
    <row r="37" spans="6:12" x14ac:dyDescent="0.2">
      <c r="F37" s="23">
        <v>25</v>
      </c>
      <c r="G37" s="41"/>
      <c r="H37" s="41"/>
      <c r="I37" s="41"/>
      <c r="J37" s="41"/>
      <c r="K37" s="12" t="str">
        <f t="shared" si="4"/>
        <v/>
      </c>
      <c r="L37" s="13" t="str">
        <f t="shared" si="5"/>
        <v/>
      </c>
    </row>
    <row r="38" spans="6:12" x14ac:dyDescent="0.2">
      <c r="F38" s="23">
        <v>26</v>
      </c>
      <c r="G38" s="41"/>
      <c r="H38" s="41"/>
      <c r="I38" s="41"/>
      <c r="J38" s="41"/>
      <c r="K38" s="12" t="str">
        <f t="shared" si="4"/>
        <v/>
      </c>
      <c r="L38" s="13" t="str">
        <f t="shared" si="5"/>
        <v/>
      </c>
    </row>
    <row r="39" spans="6:12" x14ac:dyDescent="0.2">
      <c r="F39" s="23">
        <v>27</v>
      </c>
      <c r="G39" s="41"/>
      <c r="H39" s="41"/>
      <c r="I39" s="41"/>
      <c r="J39" s="41"/>
      <c r="K39" s="12" t="str">
        <f t="shared" si="4"/>
        <v/>
      </c>
      <c r="L39" s="13" t="str">
        <f t="shared" si="5"/>
        <v/>
      </c>
    </row>
    <row r="40" spans="6:12" x14ac:dyDescent="0.2">
      <c r="F40" s="23">
        <v>28</v>
      </c>
      <c r="G40" s="41"/>
      <c r="H40" s="41"/>
      <c r="I40" s="41"/>
      <c r="J40" s="41"/>
      <c r="K40" s="12" t="str">
        <f t="shared" si="4"/>
        <v/>
      </c>
      <c r="L40" s="13" t="str">
        <f t="shared" si="5"/>
        <v/>
      </c>
    </row>
    <row r="41" spans="6:12" x14ac:dyDescent="0.2">
      <c r="F41" s="23">
        <v>29</v>
      </c>
      <c r="G41" s="41"/>
      <c r="H41" s="41"/>
      <c r="I41" s="41"/>
      <c r="J41" s="41"/>
      <c r="K41" s="12" t="str">
        <f t="shared" si="4"/>
        <v/>
      </c>
      <c r="L41" s="13" t="str">
        <f t="shared" si="5"/>
        <v/>
      </c>
    </row>
    <row r="42" spans="6:12" x14ac:dyDescent="0.2">
      <c r="F42" s="24">
        <v>30</v>
      </c>
      <c r="G42" s="38"/>
      <c r="H42" s="38"/>
      <c r="I42" s="38"/>
      <c r="J42" s="38"/>
      <c r="K42" s="12" t="str">
        <f t="shared" si="4"/>
        <v/>
      </c>
      <c r="L42" s="13" t="str">
        <f t="shared" si="5"/>
        <v/>
      </c>
    </row>
    <row r="43" spans="6:12" ht="19" customHeight="1" x14ac:dyDescent="0.2">
      <c r="F43" s="46" t="s">
        <v>7</v>
      </c>
      <c r="G43" s="48" t="s">
        <v>8</v>
      </c>
      <c r="H43" s="48" t="s">
        <v>9</v>
      </c>
      <c r="I43" s="48" t="s">
        <v>10</v>
      </c>
      <c r="J43" s="48" t="s">
        <v>11</v>
      </c>
      <c r="K43" s="48" t="s">
        <v>12</v>
      </c>
      <c r="L43" s="44" t="s">
        <v>13</v>
      </c>
    </row>
    <row r="44" spans="6:12" ht="19" customHeight="1" x14ac:dyDescent="0.2">
      <c r="F44" s="47"/>
      <c r="G44" s="49"/>
      <c r="H44" s="49"/>
      <c r="I44" s="49"/>
      <c r="J44" s="49"/>
      <c r="K44" s="49"/>
      <c r="L44" s="45"/>
    </row>
    <row r="45" spans="6:12" x14ac:dyDescent="0.2">
      <c r="F45" s="28">
        <v>31</v>
      </c>
      <c r="G45" s="39"/>
      <c r="H45" s="39"/>
      <c r="I45" s="39"/>
      <c r="J45" s="39"/>
      <c r="K45" s="12" t="str">
        <f t="shared" ref="K45:K54" si="6">IF(AND(G45&lt;&gt;"",H45&lt;&gt;"",I45&lt;&gt;"",J45&lt;&gt;"", G45, H45, I45, J45),(LN(I45*(($C$9^($C$10))*$C$13/$C$14)/(G45*$C$11/$C$12))/LN(J45*(($C$9^($C$10))*$C$13/$C$14)/(H45*$C$11/$C$12))),"")</f>
        <v/>
      </c>
      <c r="L45" s="13" t="str">
        <f t="shared" ref="L45:L54" si="7">IF(K45&lt;&gt;"",1/K45,"")</f>
        <v/>
      </c>
    </row>
    <row r="46" spans="6:12" x14ac:dyDescent="0.2">
      <c r="F46" s="23">
        <v>32</v>
      </c>
      <c r="G46" s="41"/>
      <c r="H46" s="41"/>
      <c r="I46" s="41"/>
      <c r="J46" s="41"/>
      <c r="K46" s="12" t="str">
        <f t="shared" si="6"/>
        <v/>
      </c>
      <c r="L46" s="13" t="str">
        <f t="shared" si="7"/>
        <v/>
      </c>
    </row>
    <row r="47" spans="6:12" x14ac:dyDescent="0.2">
      <c r="F47" s="23">
        <v>33</v>
      </c>
      <c r="G47" s="41"/>
      <c r="H47" s="41"/>
      <c r="I47" s="41"/>
      <c r="J47" s="41"/>
      <c r="K47" s="12" t="str">
        <f t="shared" si="6"/>
        <v/>
      </c>
      <c r="L47" s="13" t="str">
        <f t="shared" si="7"/>
        <v/>
      </c>
    </row>
    <row r="48" spans="6:12" x14ac:dyDescent="0.2">
      <c r="F48" s="23">
        <v>34</v>
      </c>
      <c r="G48" s="41"/>
      <c r="H48" s="41"/>
      <c r="I48" s="41"/>
      <c r="J48" s="41"/>
      <c r="K48" s="12" t="str">
        <f t="shared" si="6"/>
        <v/>
      </c>
      <c r="L48" s="13" t="str">
        <f t="shared" si="7"/>
        <v/>
      </c>
    </row>
    <row r="49" spans="6:12" x14ac:dyDescent="0.2">
      <c r="F49" s="23">
        <v>35</v>
      </c>
      <c r="G49" s="41"/>
      <c r="H49" s="41"/>
      <c r="I49" s="41"/>
      <c r="J49" s="41"/>
      <c r="K49" s="12" t="str">
        <f t="shared" si="6"/>
        <v/>
      </c>
      <c r="L49" s="13" t="str">
        <f t="shared" si="7"/>
        <v/>
      </c>
    </row>
    <row r="50" spans="6:12" x14ac:dyDescent="0.2">
      <c r="F50" s="23">
        <v>36</v>
      </c>
      <c r="G50" s="41"/>
      <c r="H50" s="41"/>
      <c r="I50" s="41"/>
      <c r="J50" s="41"/>
      <c r="K50" s="12" t="str">
        <f t="shared" si="6"/>
        <v/>
      </c>
      <c r="L50" s="13" t="str">
        <f t="shared" si="7"/>
        <v/>
      </c>
    </row>
    <row r="51" spans="6:12" x14ac:dyDescent="0.2">
      <c r="F51" s="23">
        <v>37</v>
      </c>
      <c r="G51" s="41"/>
      <c r="H51" s="41"/>
      <c r="I51" s="41"/>
      <c r="J51" s="41"/>
      <c r="K51" s="12" t="str">
        <f t="shared" si="6"/>
        <v/>
      </c>
      <c r="L51" s="13" t="str">
        <f t="shared" si="7"/>
        <v/>
      </c>
    </row>
    <row r="52" spans="6:12" x14ac:dyDescent="0.2">
      <c r="F52" s="23">
        <v>38</v>
      </c>
      <c r="G52" s="41"/>
      <c r="H52" s="41"/>
      <c r="I52" s="41"/>
      <c r="J52" s="41"/>
      <c r="K52" s="12" t="str">
        <f t="shared" si="6"/>
        <v/>
      </c>
      <c r="L52" s="13" t="str">
        <f t="shared" si="7"/>
        <v/>
      </c>
    </row>
    <row r="53" spans="6:12" x14ac:dyDescent="0.2">
      <c r="F53" s="23">
        <v>39</v>
      </c>
      <c r="G53" s="41"/>
      <c r="H53" s="41"/>
      <c r="I53" s="41"/>
      <c r="J53" s="41"/>
      <c r="K53" s="12" t="str">
        <f t="shared" si="6"/>
        <v/>
      </c>
      <c r="L53" s="13" t="str">
        <f t="shared" si="7"/>
        <v/>
      </c>
    </row>
    <row r="54" spans="6:12" x14ac:dyDescent="0.2">
      <c r="F54" s="24">
        <v>40</v>
      </c>
      <c r="G54" s="38"/>
      <c r="H54" s="38"/>
      <c r="I54" s="38"/>
      <c r="J54" s="38"/>
      <c r="K54" s="12" t="str">
        <f t="shared" si="6"/>
        <v/>
      </c>
      <c r="L54" s="13" t="str">
        <f t="shared" si="7"/>
        <v/>
      </c>
    </row>
    <row r="55" spans="6:12" ht="19" customHeight="1" x14ac:dyDescent="0.2">
      <c r="F55" s="46" t="s">
        <v>7</v>
      </c>
      <c r="G55" s="48" t="s">
        <v>8</v>
      </c>
      <c r="H55" s="48" t="s">
        <v>9</v>
      </c>
      <c r="I55" s="48" t="s">
        <v>10</v>
      </c>
      <c r="J55" s="48" t="s">
        <v>11</v>
      </c>
      <c r="K55" s="48" t="s">
        <v>12</v>
      </c>
      <c r="L55" s="44" t="s">
        <v>13</v>
      </c>
    </row>
    <row r="56" spans="6:12" ht="19" customHeight="1" x14ac:dyDescent="0.2">
      <c r="F56" s="47"/>
      <c r="G56" s="49"/>
      <c r="H56" s="49"/>
      <c r="I56" s="49"/>
      <c r="J56" s="49"/>
      <c r="K56" s="49"/>
      <c r="L56" s="45"/>
    </row>
    <row r="57" spans="6:12" x14ac:dyDescent="0.2">
      <c r="F57" s="28">
        <v>41</v>
      </c>
      <c r="G57" s="39"/>
      <c r="H57" s="39"/>
      <c r="I57" s="39"/>
      <c r="J57" s="39"/>
      <c r="K57" s="12" t="str">
        <f t="shared" ref="K57:K66" si="8">IF(AND(G57&lt;&gt;"",H57&lt;&gt;"",I57&lt;&gt;"",J57&lt;&gt;"", G57, H57, I57, J57),(LN(I57*(($C$9^($C$10))*$C$13/$C$14)/(G57*$C$11/$C$12))/LN(J57*(($C$9^($C$10))*$C$13/$C$14)/(H57*$C$11/$C$12))),"")</f>
        <v/>
      </c>
      <c r="L57" s="13" t="str">
        <f t="shared" ref="L57:L66" si="9">IF(K57&lt;&gt;"",1/K57,"")</f>
        <v/>
      </c>
    </row>
    <row r="58" spans="6:12" x14ac:dyDescent="0.2">
      <c r="F58" s="23">
        <v>42</v>
      </c>
      <c r="G58" s="41"/>
      <c r="H58" s="41"/>
      <c r="I58" s="41"/>
      <c r="J58" s="41"/>
      <c r="K58" s="12" t="str">
        <f t="shared" si="8"/>
        <v/>
      </c>
      <c r="L58" s="13" t="str">
        <f t="shared" si="9"/>
        <v/>
      </c>
    </row>
    <row r="59" spans="6:12" x14ac:dyDescent="0.2">
      <c r="F59" s="23">
        <v>43</v>
      </c>
      <c r="G59" s="41"/>
      <c r="H59" s="41"/>
      <c r="I59" s="41"/>
      <c r="J59" s="41"/>
      <c r="K59" s="12" t="str">
        <f t="shared" si="8"/>
        <v/>
      </c>
      <c r="L59" s="13" t="str">
        <f t="shared" si="9"/>
        <v/>
      </c>
    </row>
    <row r="60" spans="6:12" x14ac:dyDescent="0.2">
      <c r="F60" s="23">
        <v>44</v>
      </c>
      <c r="G60" s="41"/>
      <c r="H60" s="41"/>
      <c r="I60" s="41"/>
      <c r="J60" s="41"/>
      <c r="K60" s="12" t="str">
        <f t="shared" si="8"/>
        <v/>
      </c>
      <c r="L60" s="13" t="str">
        <f t="shared" si="9"/>
        <v/>
      </c>
    </row>
    <row r="61" spans="6:12" x14ac:dyDescent="0.2">
      <c r="F61" s="23">
        <v>45</v>
      </c>
      <c r="G61" s="41"/>
      <c r="H61" s="41"/>
      <c r="I61" s="41"/>
      <c r="J61" s="41"/>
      <c r="K61" s="12" t="str">
        <f t="shared" si="8"/>
        <v/>
      </c>
      <c r="L61" s="13" t="str">
        <f t="shared" si="9"/>
        <v/>
      </c>
    </row>
    <row r="62" spans="6:12" x14ac:dyDescent="0.2">
      <c r="F62" s="23">
        <v>46</v>
      </c>
      <c r="G62" s="41"/>
      <c r="H62" s="41"/>
      <c r="I62" s="41"/>
      <c r="J62" s="41"/>
      <c r="K62" s="12" t="str">
        <f t="shared" si="8"/>
        <v/>
      </c>
      <c r="L62" s="13" t="str">
        <f t="shared" si="9"/>
        <v/>
      </c>
    </row>
    <row r="63" spans="6:12" x14ac:dyDescent="0.2">
      <c r="F63" s="23">
        <v>47</v>
      </c>
      <c r="G63" s="41"/>
      <c r="H63" s="41"/>
      <c r="I63" s="41"/>
      <c r="J63" s="41"/>
      <c r="K63" s="12" t="str">
        <f t="shared" si="8"/>
        <v/>
      </c>
      <c r="L63" s="13" t="str">
        <f t="shared" si="9"/>
        <v/>
      </c>
    </row>
    <row r="64" spans="6:12" x14ac:dyDescent="0.2">
      <c r="F64" s="23">
        <v>48</v>
      </c>
      <c r="G64" s="41"/>
      <c r="H64" s="41"/>
      <c r="I64" s="41"/>
      <c r="J64" s="41"/>
      <c r="K64" s="12" t="str">
        <f t="shared" si="8"/>
        <v/>
      </c>
      <c r="L64" s="13" t="str">
        <f t="shared" si="9"/>
        <v/>
      </c>
    </row>
    <row r="65" spans="6:12" x14ac:dyDescent="0.2">
      <c r="F65" s="23">
        <v>49</v>
      </c>
      <c r="G65" s="41"/>
      <c r="H65" s="41"/>
      <c r="I65" s="41"/>
      <c r="J65" s="41"/>
      <c r="K65" s="12" t="str">
        <f t="shared" si="8"/>
        <v/>
      </c>
      <c r="L65" s="13" t="str">
        <f t="shared" si="9"/>
        <v/>
      </c>
    </row>
    <row r="66" spans="6:12" ht="19" thickBot="1" x14ac:dyDescent="0.25">
      <c r="F66" s="31">
        <v>50</v>
      </c>
      <c r="G66" s="42"/>
      <c r="H66" s="42"/>
      <c r="I66" s="42"/>
      <c r="J66" s="42"/>
      <c r="K66" s="12" t="str">
        <f t="shared" si="8"/>
        <v/>
      </c>
      <c r="L66" s="13" t="str">
        <f t="shared" si="9"/>
        <v/>
      </c>
    </row>
  </sheetData>
  <sheetProtection sheet="1" objects="1" scenarios="1"/>
  <mergeCells count="40">
    <mergeCell ref="B6:D6"/>
    <mergeCell ref="F6:L6"/>
    <mergeCell ref="N6:S6"/>
    <mergeCell ref="C7:D7"/>
    <mergeCell ref="F7:F8"/>
    <mergeCell ref="G7:G8"/>
    <mergeCell ref="H7:H8"/>
    <mergeCell ref="I7:I8"/>
    <mergeCell ref="J7:J8"/>
    <mergeCell ref="K7:K8"/>
    <mergeCell ref="L7:L8"/>
    <mergeCell ref="C8:D8"/>
    <mergeCell ref="F19:F20"/>
    <mergeCell ref="G19:G20"/>
    <mergeCell ref="H19:H20"/>
    <mergeCell ref="I19:I20"/>
    <mergeCell ref="J19:J20"/>
    <mergeCell ref="K19:K20"/>
    <mergeCell ref="L19:L20"/>
    <mergeCell ref="L31:L32"/>
    <mergeCell ref="F43:F44"/>
    <mergeCell ref="G43:G44"/>
    <mergeCell ref="H43:H44"/>
    <mergeCell ref="I43:I44"/>
    <mergeCell ref="J43:J44"/>
    <mergeCell ref="K43:K44"/>
    <mergeCell ref="L43:L44"/>
    <mergeCell ref="F31:F32"/>
    <mergeCell ref="G31:G32"/>
    <mergeCell ref="H31:H32"/>
    <mergeCell ref="I31:I32"/>
    <mergeCell ref="J31:J32"/>
    <mergeCell ref="K31:K32"/>
    <mergeCell ref="L55:L56"/>
    <mergeCell ref="F55:F56"/>
    <mergeCell ref="G55:G56"/>
    <mergeCell ref="H55:H56"/>
    <mergeCell ref="I55:I56"/>
    <mergeCell ref="J55:J56"/>
    <mergeCell ref="K55:K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blank</vt:lpstr>
      <vt:lpstr>diagram</vt:lpstr>
      <vt:lpstr>1-day competition example</vt:lpstr>
      <vt:lpstr>3-day competition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Minako Izutsu</dc:creator>
  <cp:lastModifiedBy>Jeffrey E Barrick</cp:lastModifiedBy>
  <dcterms:created xsi:type="dcterms:W3CDTF">2023-01-31T15:37:41Z</dcterms:created>
  <dcterms:modified xsi:type="dcterms:W3CDTF">2023-05-08T16:34:09Z</dcterms:modified>
</cp:coreProperties>
</file>